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1\RENDICION DE CUENTA 2021\Audiencia Informe fiscal 2020\"/>
    </mc:Choice>
  </mc:AlternateContent>
  <bookViews>
    <workbookView xWindow="0" yWindow="0" windowWidth="20490" windowHeight="7755"/>
  </bookViews>
  <sheets>
    <sheet name="Hoja1" sheetId="1" r:id="rId1"/>
  </sheets>
  <calcPr calcId="152511"/>
</workbook>
</file>

<file path=xl/calcChain.xml><?xml version="1.0" encoding="utf-8"?>
<calcChain xmlns="http://schemas.openxmlformats.org/spreadsheetml/2006/main">
  <c r="G117" i="1" l="1"/>
  <c r="G84" i="1" l="1"/>
  <c r="G86" i="1" s="1"/>
  <c r="G71" i="1"/>
  <c r="I49" i="1" s="1"/>
  <c r="I47" i="1" l="1"/>
  <c r="I64" i="1"/>
  <c r="I56" i="1"/>
  <c r="I48" i="1"/>
  <c r="I46" i="1"/>
  <c r="I63" i="1"/>
  <c r="I55" i="1"/>
  <c r="I70" i="1"/>
  <c r="I45" i="1"/>
  <c r="I62" i="1"/>
  <c r="I54" i="1"/>
  <c r="I69" i="1"/>
  <c r="I61" i="1"/>
  <c r="I53" i="1"/>
  <c r="I68" i="1"/>
  <c r="I60" i="1"/>
  <c r="I52" i="1"/>
  <c r="I67" i="1"/>
  <c r="I59" i="1"/>
  <c r="I51" i="1"/>
  <c r="I66" i="1"/>
  <c r="I58" i="1"/>
  <c r="I50" i="1"/>
  <c r="I44" i="1"/>
  <c r="I65" i="1"/>
  <c r="I57" i="1"/>
  <c r="I71" i="1" l="1"/>
  <c r="G119" i="1" l="1"/>
  <c r="E133" i="1" l="1"/>
  <c r="I127" i="1"/>
  <c r="H123" i="1"/>
  <c r="G118" i="1"/>
  <c r="E110" i="1"/>
  <c r="K97" i="1"/>
  <c r="I97" i="1"/>
  <c r="G97" i="1"/>
  <c r="E97" i="1"/>
  <c r="M96" i="1"/>
  <c r="M95" i="1"/>
  <c r="M94" i="1"/>
  <c r="M93" i="1"/>
  <c r="M92" i="1"/>
  <c r="D37" i="1"/>
  <c r="F35" i="1" s="1"/>
  <c r="C76" i="1" l="1"/>
  <c r="A76" i="1"/>
  <c r="M97" i="1"/>
  <c r="F33" i="1"/>
  <c r="F31" i="1"/>
  <c r="J97" i="1"/>
  <c r="F34" i="1"/>
  <c r="F32" i="1"/>
  <c r="F36" i="1"/>
  <c r="L92" i="1" l="1"/>
  <c r="J92" i="1"/>
  <c r="F92" i="1"/>
  <c r="H92" i="1"/>
  <c r="J93" i="1"/>
  <c r="F93" i="1"/>
  <c r="J94" i="1"/>
  <c r="J95" i="1"/>
  <c r="J96" i="1"/>
  <c r="H93" i="1"/>
  <c r="H94" i="1"/>
  <c r="H95" i="1"/>
  <c r="F96" i="1"/>
  <c r="F94" i="1"/>
  <c r="H96" i="1"/>
  <c r="F95" i="1"/>
  <c r="L96" i="1"/>
  <c r="F97" i="1"/>
  <c r="H97" i="1"/>
  <c r="F37" i="1"/>
  <c r="E76" i="1"/>
</calcChain>
</file>

<file path=xl/sharedStrings.xml><?xml version="1.0" encoding="utf-8"?>
<sst xmlns="http://schemas.openxmlformats.org/spreadsheetml/2006/main" count="211" uniqueCount="187">
  <si>
    <t>ESTABLECIMIENTO EDUCATIVO MARÍA AUXILIADORA del Municipio de Elias- Huila</t>
  </si>
  <si>
    <t>NIT.  891.103.341-2</t>
  </si>
  <si>
    <t>Aprobada por Resolución No.2647   del   19 de Mayo del  2016</t>
  </si>
  <si>
    <t>Codigo DANE No. 141244000307</t>
  </si>
  <si>
    <t xml:space="preserve"> Calle 1A # 8-04   Teléfono 3112949433-3214250002</t>
  </si>
  <si>
    <t>Elias -   Huila</t>
  </si>
  <si>
    <t>INFORME DE AUDIENCIA PUBLICA DE RENDICION DE CUENTAS</t>
  </si>
  <si>
    <t>I. INFORMACION BASICA</t>
  </si>
  <si>
    <t>NUMERO DE SEDES: 13</t>
  </si>
  <si>
    <t>NUMERO DE DIRECTIVOS DOCENTES:    3</t>
  </si>
  <si>
    <t>NUMERO DE DOCENTES: 39</t>
  </si>
  <si>
    <t>Hora: 8:oo a.m.</t>
  </si>
  <si>
    <t>II. GESTION ADMINISTRATIVA Y FINANCIERA</t>
  </si>
  <si>
    <t>1. INGRESOS POR FUENTE</t>
  </si>
  <si>
    <t>FUENTE</t>
  </si>
  <si>
    <t>VALOR</t>
  </si>
  <si>
    <t>%</t>
  </si>
  <si>
    <t>ANALISIS CUALITATIVO</t>
  </si>
  <si>
    <t>Aporte de Gratuidad CONPES</t>
  </si>
  <si>
    <t xml:space="preserve">Calidad Municipio (SGP) </t>
  </si>
  <si>
    <t>Calidad Departamento (SGP)</t>
  </si>
  <si>
    <t>Recursos propios</t>
  </si>
  <si>
    <t>Recursos de capital</t>
  </si>
  <si>
    <t>Otros ingresos</t>
  </si>
  <si>
    <t xml:space="preserve">TOTAL INGRESOS </t>
  </si>
  <si>
    <t>2. GASTOS POR RUBRO</t>
  </si>
  <si>
    <t>IDENTIFICACION RUBRO</t>
  </si>
  <si>
    <t>CODIGO</t>
  </si>
  <si>
    <t>NOMBRE</t>
  </si>
  <si>
    <t>01</t>
  </si>
  <si>
    <t>Remuneración Servicios Técnicos</t>
  </si>
  <si>
    <t>02</t>
  </si>
  <si>
    <t>Honorarios</t>
  </si>
  <si>
    <t>03</t>
  </si>
  <si>
    <t>Jornales</t>
  </si>
  <si>
    <t>04</t>
  </si>
  <si>
    <t>Material Didáctico</t>
  </si>
  <si>
    <t>05</t>
  </si>
  <si>
    <t>Compra de Equipos</t>
  </si>
  <si>
    <t>06</t>
  </si>
  <si>
    <t>Materiales y Suministros</t>
  </si>
  <si>
    <t>07</t>
  </si>
  <si>
    <t>Gastos de Transporte y Comunicación</t>
  </si>
  <si>
    <t>08</t>
  </si>
  <si>
    <t>Impresos y Publicaciones</t>
  </si>
  <si>
    <t>09</t>
  </si>
  <si>
    <t>Mantenimiento del Establecimiento</t>
  </si>
  <si>
    <t>10</t>
  </si>
  <si>
    <t>Mantenimiento de mobiliario, software  y equipos</t>
  </si>
  <si>
    <t>11</t>
  </si>
  <si>
    <t>Viáticos y Gastos de Viaje (Estudiantes)</t>
  </si>
  <si>
    <t>12</t>
  </si>
  <si>
    <t>Seguros</t>
  </si>
  <si>
    <t>13</t>
  </si>
  <si>
    <t>Servicios Públicos</t>
  </si>
  <si>
    <t>14</t>
  </si>
  <si>
    <t>Actividades Científicas, Deportivas y Culturales</t>
  </si>
  <si>
    <t>15</t>
  </si>
  <si>
    <t xml:space="preserve">Inscripción y Participación en competencias Científicas, Deportivas y Culturales </t>
  </si>
  <si>
    <t>16</t>
  </si>
  <si>
    <t>Arrendamiento de Bienes Muebles e Inmuebles</t>
  </si>
  <si>
    <t>17</t>
  </si>
  <si>
    <t>Otros Servicios</t>
  </si>
  <si>
    <t>3. RESULTADO DEL EJERCICIO</t>
  </si>
  <si>
    <t>INGRESOS</t>
  </si>
  <si>
    <t>GASTOS</t>
  </si>
  <si>
    <t>SUPERAVIT</t>
  </si>
  <si>
    <t>4. SALDO DISPONIBLE DE EFECTIVO</t>
  </si>
  <si>
    <t>No. CUENTA</t>
  </si>
  <si>
    <t>BANCO</t>
  </si>
  <si>
    <t>TIPO DE CUENTA</t>
  </si>
  <si>
    <t>SALDO</t>
  </si>
  <si>
    <t>AGRARIO</t>
  </si>
  <si>
    <t>TOTAL EFECTIVO EN BANCOS</t>
  </si>
  <si>
    <t>SALDO EN CAJA</t>
  </si>
  <si>
    <t>TOTAL SALDO DISPONIBLE DE EFECTIVO</t>
  </si>
  <si>
    <t>III GESTION ACADEMICA</t>
  </si>
  <si>
    <t>1. INDICADORES DE EFICIENCIA INTERNA</t>
  </si>
  <si>
    <t>NIVEL/CICLO</t>
  </si>
  <si>
    <t>TRASLADADOS</t>
  </si>
  <si>
    <t>DESERTORES</t>
  </si>
  <si>
    <t>PROMOVIDOS</t>
  </si>
  <si>
    <t>REPROBADOS</t>
  </si>
  <si>
    <t>MATRICULA TOTAL</t>
  </si>
  <si>
    <t>No.</t>
  </si>
  <si>
    <t>Preescolar</t>
  </si>
  <si>
    <t>Básica Primaria</t>
  </si>
  <si>
    <t>Básica Secundaria</t>
  </si>
  <si>
    <t>Educación Media</t>
  </si>
  <si>
    <t>Educación de adultos</t>
  </si>
  <si>
    <t>TOTALES</t>
  </si>
  <si>
    <t>1* % Traslados y deserciones se calcula frente a matrícula total
2* % Promovidos y reprobados se calcula frente a la matricula final</t>
  </si>
  <si>
    <t>2. ANALISIS RESULTADOS PRUEBAS SABER</t>
  </si>
  <si>
    <t>TIPO DE PRUEBA</t>
  </si>
  <si>
    <t>No. EST</t>
  </si>
  <si>
    <t>No. EST EVALUADOS</t>
  </si>
  <si>
    <t>% EVALUADOS</t>
  </si>
  <si>
    <t>2.2. SABER 11</t>
  </si>
  <si>
    <t>PROMEDIOS</t>
  </si>
  <si>
    <t>LEC CRIT</t>
  </si>
  <si>
    <t>MAT</t>
  </si>
  <si>
    <t>QUIM</t>
  </si>
  <si>
    <t>FIS</t>
  </si>
  <si>
    <t>INGL</t>
  </si>
  <si>
    <t>INSTITUCIONAL</t>
  </si>
  <si>
    <t>Saber 11</t>
  </si>
  <si>
    <t>IV GESTION COMUNITARIA</t>
  </si>
  <si>
    <t>1. ESTRATEGIAS DE PERMANENCIA</t>
  </si>
  <si>
    <t>TIPO</t>
  </si>
  <si>
    <t>No. BENEFICIARIOS</t>
  </si>
  <si>
    <t>% BENEFICIARIOS</t>
  </si>
  <si>
    <t>Alimentación escolar</t>
  </si>
  <si>
    <t>Transporte escolar</t>
  </si>
  <si>
    <t>Paquete escolar</t>
  </si>
  <si>
    <t>2. PARTICIPACION DE LOS PADRES DE FAMILIA</t>
  </si>
  <si>
    <t>No. PADRES DE FLIA</t>
  </si>
  <si>
    <t>No. ASISTENTES REUNIONES Y ACTIVIDADES</t>
  </si>
  <si>
    <t>3. ACCESO A LAS TICS Y LAS NUEVAS TECNOLOGIAS</t>
  </si>
  <si>
    <t>No. ESTUDIANTES</t>
  </si>
  <si>
    <t>No. TERMINALES</t>
  </si>
  <si>
    <t>No. ESTUDIANTES/TERMINAL</t>
  </si>
  <si>
    <t>No. ESTUDIANTES CON INTERNET</t>
  </si>
  <si>
    <t>% ESTUDIANTES CON INTERNET</t>
  </si>
  <si>
    <t>IV ASPECTOS GENERALES</t>
  </si>
  <si>
    <t>1. POBLACION CON NEE ATENDIDA</t>
  </si>
  <si>
    <t>MATRICULA</t>
  </si>
  <si>
    <t>No ESTUDIANTES NEE CON NEE ESCOLARIZADOS</t>
  </si>
  <si>
    <t>2. PORCENTAJE DE DOCENTES QUE PARTICIPAN EN EL PLAN DE FORMACION DEL DPTO</t>
  </si>
  <si>
    <t>No DOCENTES</t>
  </si>
  <si>
    <t>No DOCENTES QUE PARTICIPA</t>
  </si>
  <si>
    <t>42 (incluye DD)</t>
  </si>
  <si>
    <t>3. ANALISIS DE LA INFRAESTRUCTURA EDUCATIVA ( Describa brevemente estado, necesidades y expectativas)</t>
  </si>
  <si>
    <t>IV FIRMAS</t>
  </si>
  <si>
    <t>Nombre del Rector:</t>
  </si>
  <si>
    <t>ROBERTO GERMAN OÑATE</t>
  </si>
  <si>
    <t>Firma del Rector:</t>
  </si>
  <si>
    <t>Fecha de entrega a la SED</t>
  </si>
  <si>
    <t>TOTAL GASTOS</t>
  </si>
  <si>
    <t>AHORROS</t>
  </si>
  <si>
    <t>2.1</t>
  </si>
  <si>
    <t>339</t>
  </si>
  <si>
    <t>CORRIENTE</t>
  </si>
  <si>
    <t>NUMERO DE ADMINISTRATIVOS:   2</t>
  </si>
  <si>
    <r>
      <t xml:space="preserve">NUMERO DE DOCENTES 1278: </t>
    </r>
    <r>
      <rPr>
        <b/>
        <sz val="10"/>
        <color theme="1"/>
        <rFont val="Arial"/>
        <family val="2"/>
      </rPr>
      <t>32</t>
    </r>
  </si>
  <si>
    <r>
      <t xml:space="preserve">NUMERO DE DOCENTES 2277: </t>
    </r>
    <r>
      <rPr>
        <b/>
        <sz val="10"/>
        <color theme="1"/>
        <rFont val="Arial"/>
        <family val="2"/>
      </rPr>
      <t>7</t>
    </r>
  </si>
  <si>
    <t>Todos los docentes, y directivos docentes; participan en capacitaciones ofertadas por la Secretaria de Educacion, y la I.E, tambien lo hace con sus recursos y talentos humanos disponibles en gran medida y oportunidad.</t>
  </si>
  <si>
    <t xml:space="preserve"> </t>
  </si>
  <si>
    <t>18</t>
  </si>
  <si>
    <t>Multas e Impuestos</t>
  </si>
  <si>
    <t>19</t>
  </si>
  <si>
    <t>Gastos Financieros</t>
  </si>
  <si>
    <t>20</t>
  </si>
  <si>
    <t>Compra de Software</t>
  </si>
  <si>
    <t>21</t>
  </si>
  <si>
    <t>Gastos Notariales</t>
  </si>
  <si>
    <t>22</t>
  </si>
  <si>
    <t>Otros Gastos</t>
  </si>
  <si>
    <t>23</t>
  </si>
  <si>
    <t>Planes de Mejoramiento Institucional</t>
  </si>
  <si>
    <t>24</t>
  </si>
  <si>
    <t>Proyectos Productivos Pedagógicos (Art 36 Decreto 1860 de 1994)</t>
  </si>
  <si>
    <t>25</t>
  </si>
  <si>
    <t>Ciclos complementarios</t>
  </si>
  <si>
    <t>26</t>
  </si>
  <si>
    <t>Internados</t>
  </si>
  <si>
    <t>27</t>
  </si>
  <si>
    <t>Otros Proyectos Pedagógicos (Art 36 Decreto 1860 de 1994)</t>
  </si>
  <si>
    <t>28</t>
  </si>
  <si>
    <t>Emergencia Sanitaria COVID-19</t>
  </si>
  <si>
    <t>Los rubros mas representativos en la ejecución de gastos  durante la vigencia 2020 son los de Emergencia Sanitaria COVID-19 con un 30%, seguido por el Compra de equipos con un 16%</t>
  </si>
  <si>
    <t>PERIODO DE RENDICIÓN 1 DE JUNIO AL 31 DE DICIEMBRE DE 2020</t>
  </si>
  <si>
    <t>ANALISIS CUALITATIVO: El promedio de la Institución  ha disminuido  debibo al año a tipico que se presento por la pendemia covid 19 para todas las  insriruciones educativas, y de igual manera se atribuye esta disminucion al no y/o minimo preparatorios Preicfes 2020</t>
  </si>
  <si>
    <t>FECHA DE RELIZACION DE LA AUDIENCIA: FEBRERO 28  DE 2021</t>
  </si>
  <si>
    <t xml:space="preserve">LUGAR: </t>
  </si>
  <si>
    <t>Comunidad educativa en redes sociales, padres de familia, 39 docentes Sede Principal, y  Sedes, quienes informan a padres de familia</t>
  </si>
  <si>
    <t xml:space="preserve"> El valor total del presupuesto asciende a $85.373.758, recibidas solo de 2 fuentes, y unos minimos recursos propios,  para cubrir las necesidades básicas que tiene las 13 sedes educativas que conforman la Institución Educativa.</t>
  </si>
  <si>
    <t>Existe un flujo de efectivo positivo, en el que los compromisos adquiridos por la Institución cuentan con el respaldo en bancos para su cancelación, quedando un saldo en cuentas por pagar a 31 deciembre de esta vigencia de $700.612 correspondiente a: Obligaciones con la Dian, saldo de honorarios y servicios publicos que se cancelan en enero de 2021</t>
  </si>
  <si>
    <t>No MATRICULA</t>
  </si>
  <si>
    <t>28 DE FEBRERO DE 2020</t>
  </si>
  <si>
    <t>En el año 2020, no se presentaron pruebas saber 2 5 7 9.</t>
  </si>
  <si>
    <r>
      <t>ANALISIS CUALITATIVO:</t>
    </r>
    <r>
      <rPr>
        <sz val="11"/>
        <color theme="1"/>
        <rFont val="Arial"/>
        <family val="2"/>
      </rPr>
      <t>La poblacion flotante es significativa (Traslados= 3% de la poblacion estudiantil, La desercion fue muy baja, solo 3 estudiantes, el mayor indice corresponde a reprobacion de Basica secundaria con el 13%, seguido de Basica primaria con el 5%.</t>
    </r>
  </si>
  <si>
    <t xml:space="preserve"> El valor del superávit equivale a la diferencia positiva entre los ingresos y los gastos presupuestales que se incorpora a vigencia 2021 para su ejecución, a saldar compromisos adquiridos, pago de servicios y adquisicion de equipos, otros.</t>
  </si>
  <si>
    <t>El programa PAE  asignó al 100% de los alumnos el programa de alimentación escolar. Algunos alumnos residentes en area urbana manifestaron  no requerirla, por tal razón sefocalizo y  remitió a Secretaria de Educación el retiro de 100 alumnos.  El servicio de transporte sólo se presta a estudiantes rurales que estudian en la Sede Principal. El paquete escolar, fue distribuido al 100% de los estudiantes. Las estrategias son bien acogidas por la comunidad educativa del contexto.</t>
  </si>
  <si>
    <t>El promedio de hijos por familia es 1.7, se encuentra un % menor a 10 niños que no tienen nucleo familiar. Por tanto, sus acudientes asisten muy poco a reuniones, se presentan solo a recibir informes academicos. La madre  asiste mas a reuniones, tan solo el 10% de padres asisten.</t>
  </si>
  <si>
    <t>La cobertura de internet es de Solo la Sede Principal Maria Auxiliadora, es intermitente. Se levantaron los  5 Kioscos Vive  digital (El Viso, Oritoguaz, Las Delicias, El Progreso y Divino Niño). Se requiere un sistema de Internet con mayor Ancho de Banda para que todos los terminales (Computadores y tablet) de estudiantes y docentes, tengan acceso de forma simultánea a Internet, con  mayor velocidad para evitar  lentitud y congestión en la red. Adicionalmente, se requiere el servicio en las demás sedes, ya que cuentan con tablet y/o computadores pero sin conexión.</t>
  </si>
  <si>
    <t>El programa tiene buenas intenciones, pero es deficiente su funcionamiento y aplicabilidad, puesto que el inicio es tardìo, la cantidad de profesionales no es suficiente para atender los requerimientos del contexto. Es indispensable  se tengan en cuenta todos estos factores para brindar una atenciòn oportuna, ya que este tipo de estudiantes requiere un seguimiento constante y permanente para alcanzar los objetivos de la educaciòn y garantizar su educaciòn inclusiva. Ademàs se requiere de capacitaciòn al personal docente para que pueda abordar estas problemáticas específicas. De igual manera, asi como la contratacion es tardia, la asignacion de Municipios o de I.E, debe corresponder a las necesidades del contexto.</t>
  </si>
  <si>
    <t>Sede Maria Auxiliadora (principal), no tiene diseño, es una adaptacion de una vieja  casona de hacienda, parte en bahareque, por tanto no cumple Normas INCONTEC, al año 2019, se logro su cerramiento con malla eslabonada y tubo galvanizado,  pero su infraestructura e instalaciones son deficientes.   La necesidad de mejoramiento es eminente, su adecuacion, dotacion especiaqlmente de equipamentos, laboratorios, elementos de internet, la disponibilidad de unidades sanitarias es baja, todas las sedes tienen deficiencias en 75% para cada una, asi: En la Sede El viso se construteron 2 aulas, pero la actaul ha sufrido un significativo deterioro. La sede  San Vicente: Servicios sanitarios se mejoraron y se hizo cerramiento, Divino niño: Hay asinamiento, se debe ampliar el aula escolar, servicios sanitarios, Jesus de la Buena Esperanza: Comedor y restaurante escolar estan con gran deterioro , unidades sanirtarias, San Juan Bosco Unidades sanitarias, techos y pisos por recuperar,  Las Delicias se remodelo su infraestructura, lograndose un mejoramiento importante. Alto Oritoguaz: Se reconstruyo su techo, pero es deficiente el arreglo, especialmente de  pisos, se debe  mejorar, ademas de las unidades sanitarias, cerramiento, internet, dotaciones, disponibilidad de agua y seguridad, y las TIC.  Laguneta, se mejoro aireacion e iluminacion, se requiere ampliacion unidades sanitarias. La Esperanza, cerramiento y muros de contencion, zonas de recreacion, El Progreso, Cubierta deportiva, muros de contecion y seguridad de los niños, Sede Oritoguaz, debe reubicarse esta Sede, por el alto riesgo a la margen derecha del rio Magdalena, y al frente por ser via nacional, y adecuar servicos y aislar el sitema de aguas servidas del centro poblado. Sede Paso Maito, es una Sede Intervenida y esta adecuada, pero se dan algunos daños de techo. Se recibio del MEN mobiliario y dotacion escolar: Sillas primaria, tableros y escritorios docentes/sedes. La urgencia prioridad es la conectiviad de  Internet y equipos. El servicio es pesimo, como ocurre en Sede Central; Viso, Progreso, Delicias, y mas aun; ahora, que ya no hay Kioskos Vive digital.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</si>
</sst>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quot;$&quot;\ #,##0.00"/>
  </numFmts>
  <fonts count="14" x14ac:knownFonts="1">
    <font>
      <sz val="11"/>
      <color theme="1"/>
      <name val="Calibri"/>
      <family val="2"/>
      <scheme val="minor"/>
    </font>
    <font>
      <sz val="11"/>
      <color theme="1"/>
      <name val="Calibri"/>
      <family val="2"/>
      <scheme val="minor"/>
    </font>
    <font>
      <b/>
      <sz val="11"/>
      <name val="Arial"/>
      <family val="2"/>
    </font>
    <font>
      <sz val="11"/>
      <color theme="1"/>
      <name val="Arial"/>
      <family val="2"/>
    </font>
    <font>
      <b/>
      <sz val="12"/>
      <color theme="1"/>
      <name val="Arial"/>
      <family val="2"/>
    </font>
    <font>
      <sz val="10"/>
      <color theme="1"/>
      <name val="Arial"/>
      <family val="2"/>
    </font>
    <font>
      <b/>
      <sz val="11"/>
      <color theme="1"/>
      <name val="Arial"/>
      <family val="2"/>
    </font>
    <font>
      <b/>
      <sz val="10"/>
      <color theme="1"/>
      <name val="Arial"/>
      <family val="2"/>
    </font>
    <font>
      <sz val="10"/>
      <name val="Arial"/>
      <family val="2"/>
    </font>
    <font>
      <sz val="9"/>
      <name val="Arial"/>
      <family val="2"/>
    </font>
    <font>
      <sz val="9"/>
      <color theme="1"/>
      <name val="Arial"/>
      <family val="2"/>
    </font>
    <font>
      <b/>
      <sz val="9"/>
      <color theme="1"/>
      <name val="Arial"/>
      <family val="2"/>
    </font>
    <font>
      <b/>
      <sz val="8"/>
      <color theme="1"/>
      <name val="Arial"/>
      <family val="2"/>
    </font>
    <font>
      <sz val="8"/>
      <color theme="1"/>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9" fontId="1" fillId="0" borderId="0" applyFont="0" applyFill="0" applyBorder="0" applyAlignment="0" applyProtection="0"/>
    <xf numFmtId="0" fontId="8" fillId="0" borderId="0"/>
    <xf numFmtId="164" fontId="1" fillId="0" borderId="0" applyFont="0" applyFill="0" applyBorder="0" applyAlignment="0" applyProtection="0"/>
  </cellStyleXfs>
  <cellXfs count="147">
    <xf numFmtId="0" fontId="0" fillId="0" borderId="0" xfId="0"/>
    <xf numFmtId="0" fontId="3" fillId="0" borderId="0" xfId="0" applyFont="1"/>
    <xf numFmtId="0" fontId="5" fillId="0" borderId="0" xfId="0" applyFont="1" applyBorder="1"/>
    <xf numFmtId="0" fontId="3" fillId="0" borderId="0" xfId="0" applyFont="1" applyBorder="1"/>
    <xf numFmtId="0" fontId="5" fillId="0" borderId="0" xfId="0" applyFont="1" applyBorder="1" applyAlignment="1"/>
    <xf numFmtId="0" fontId="6" fillId="0" borderId="0" xfId="0" applyFont="1"/>
    <xf numFmtId="0" fontId="5" fillId="0" borderId="0" xfId="0" applyFont="1"/>
    <xf numFmtId="0" fontId="7" fillId="0" borderId="1" xfId="0" applyFont="1" applyBorder="1" applyAlignment="1">
      <alignment horizontal="center"/>
    </xf>
    <xf numFmtId="49" fontId="9" fillId="0" borderId="1" xfId="2" applyNumberFormat="1" applyFont="1" applyBorder="1" applyAlignment="1" applyProtection="1">
      <alignment horizontal="center" vertical="center"/>
      <protection locked="0"/>
    </xf>
    <xf numFmtId="0" fontId="11" fillId="0" borderId="1" xfId="0" applyFont="1" applyBorder="1" applyAlignment="1">
      <alignment horizontal="center" vertical="center" wrapText="1"/>
    </xf>
    <xf numFmtId="0" fontId="3" fillId="0" borderId="1" xfId="0" applyFont="1" applyBorder="1"/>
    <xf numFmtId="0" fontId="12" fillId="0" borderId="1" xfId="0" applyFont="1" applyBorder="1" applyAlignment="1">
      <alignment horizontal="center" vertical="center" wrapText="1"/>
    </xf>
    <xf numFmtId="9" fontId="3" fillId="0" borderId="1" xfId="1" applyFont="1" applyBorder="1"/>
    <xf numFmtId="9" fontId="3" fillId="0" borderId="1" xfId="0" applyNumberFormat="1" applyFont="1" applyBorder="1"/>
    <xf numFmtId="0" fontId="5" fillId="0" borderId="0" xfId="0" applyFont="1" applyAlignment="1">
      <alignment horizontal="left" vertical="top" wrapText="1"/>
    </xf>
    <xf numFmtId="1" fontId="3" fillId="0" borderId="1" xfId="1" applyNumberFormat="1" applyFont="1" applyBorder="1" applyAlignment="1">
      <alignment horizontal="center" vertical="center"/>
    </xf>
    <xf numFmtId="0" fontId="3" fillId="0" borderId="1" xfId="0" applyFont="1" applyBorder="1" applyAlignment="1">
      <alignment horizontal="left"/>
    </xf>
    <xf numFmtId="9" fontId="3" fillId="0" borderId="1" xfId="1"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4" fillId="0" borderId="0" xfId="0" applyFont="1" applyAlignment="1">
      <alignment horizontal="center"/>
    </xf>
    <xf numFmtId="0" fontId="6" fillId="2" borderId="0" xfId="0" applyFont="1" applyFill="1"/>
    <xf numFmtId="0" fontId="3" fillId="2" borderId="0" xfId="0" applyFont="1" applyFill="1"/>
    <xf numFmtId="0" fontId="0" fillId="2" borderId="0" xfId="0" applyFill="1"/>
    <xf numFmtId="0" fontId="6" fillId="0" borderId="1" xfId="0" applyFont="1" applyBorder="1"/>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12" fillId="0" borderId="1" xfId="0" applyFont="1" applyBorder="1" applyAlignment="1">
      <alignment horizontal="center" vertical="center" wrapText="1"/>
    </xf>
    <xf numFmtId="0" fontId="0" fillId="0" borderId="0" xfId="0" applyAlignment="1">
      <alignment vertical="center"/>
    </xf>
    <xf numFmtId="0" fontId="6" fillId="0" borderId="0" xfId="0" applyFont="1" applyBorder="1"/>
    <xf numFmtId="0" fontId="7" fillId="0" borderId="0" xfId="0" applyFont="1" applyBorder="1"/>
    <xf numFmtId="49" fontId="3" fillId="0" borderId="1" xfId="0" applyNumberFormat="1" applyFont="1" applyBorder="1" applyAlignment="1">
      <alignment horizontal="center"/>
    </xf>
    <xf numFmtId="0" fontId="3" fillId="0" borderId="1" xfId="0" applyFont="1" applyBorder="1" applyAlignment="1">
      <alignment horizontal="center"/>
    </xf>
    <xf numFmtId="9" fontId="3" fillId="0" borderId="1" xfId="1" applyFont="1" applyBorder="1" applyAlignment="1">
      <alignment horizontal="center" vertical="center"/>
    </xf>
    <xf numFmtId="3" fontId="3" fillId="0" borderId="1" xfId="0" applyNumberFormat="1" applyFont="1" applyBorder="1" applyAlignment="1">
      <alignment horizontal="right" vertical="center"/>
    </xf>
    <xf numFmtId="0" fontId="3" fillId="0" borderId="1" xfId="0" applyFont="1" applyBorder="1" applyAlignment="1">
      <alignment horizontal="right" vertical="center"/>
    </xf>
    <xf numFmtId="9" fontId="3" fillId="0" borderId="1" xfId="1" applyFont="1" applyBorder="1" applyAlignment="1">
      <alignment horizontal="center" vertical="center"/>
    </xf>
    <xf numFmtId="0" fontId="9" fillId="0" borderId="1" xfId="2" applyFont="1" applyBorder="1" applyAlignment="1" applyProtection="1">
      <alignment horizontal="left" vertical="center" wrapText="1"/>
      <protection locked="0"/>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4" fillId="0" borderId="0" xfId="0" applyFont="1" applyAlignment="1">
      <alignment horizontal="center"/>
    </xf>
    <xf numFmtId="0" fontId="7" fillId="0" borderId="1" xfId="0" applyFont="1" applyBorder="1" applyAlignment="1">
      <alignment horizontal="center"/>
    </xf>
    <xf numFmtId="0" fontId="9" fillId="0" borderId="1" xfId="2" applyFont="1" applyBorder="1" applyAlignment="1" applyProtection="1">
      <alignment vertical="center"/>
      <protection locked="0"/>
    </xf>
    <xf numFmtId="0" fontId="9" fillId="0" borderId="1" xfId="2" applyFont="1" applyBorder="1" applyAlignment="1" applyProtection="1">
      <alignment vertical="center" wrapText="1"/>
      <protection locked="0"/>
    </xf>
    <xf numFmtId="0" fontId="3" fillId="0" borderId="0"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5" fillId="0" borderId="1" xfId="0" applyFont="1" applyBorder="1" applyAlignment="1">
      <alignment horizontal="left"/>
    </xf>
    <xf numFmtId="3" fontId="5" fillId="0" borderId="1" xfId="0" applyNumberFormat="1" applyFont="1" applyBorder="1" applyAlignment="1">
      <alignment horizontal="right" vertical="center"/>
    </xf>
    <xf numFmtId="0" fontId="5" fillId="0" borderId="1" xfId="0" applyFont="1" applyBorder="1" applyAlignment="1">
      <alignment horizontal="right" vertical="center"/>
    </xf>
    <xf numFmtId="9" fontId="5" fillId="0" borderId="1" xfId="1"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164" fontId="7" fillId="0" borderId="1" xfId="3" applyFont="1" applyBorder="1" applyAlignment="1">
      <alignment horizontal="right"/>
    </xf>
    <xf numFmtId="9" fontId="7" fillId="0" borderId="1" xfId="0" applyNumberFormat="1" applyFont="1"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64" fontId="6" fillId="0" borderId="1" xfId="3" applyFont="1" applyBorder="1" applyAlignment="1">
      <alignment horizontal="center"/>
    </xf>
    <xf numFmtId="9" fontId="6" fillId="0" borderId="1" xfId="1" applyFont="1" applyBorder="1" applyAlignment="1">
      <alignment horizontal="center" vertical="center"/>
    </xf>
    <xf numFmtId="164" fontId="5" fillId="0" borderId="2" xfId="3" applyFont="1" applyBorder="1" applyAlignment="1">
      <alignment horizontal="center" vertical="center"/>
    </xf>
    <xf numFmtId="164" fontId="5" fillId="0" borderId="4" xfId="3" applyFont="1" applyBorder="1" applyAlignment="1">
      <alignment horizontal="center" vertical="center"/>
    </xf>
    <xf numFmtId="164" fontId="5" fillId="0" borderId="1" xfId="3" applyFont="1" applyBorder="1" applyAlignment="1">
      <alignment horizontal="right" vertical="center"/>
    </xf>
    <xf numFmtId="0" fontId="10" fillId="0" borderId="1"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3" fontId="3" fillId="0" borderId="2" xfId="0" applyNumberFormat="1" applyFont="1" applyBorder="1" applyAlignment="1">
      <alignment horizontal="center"/>
    </xf>
    <xf numFmtId="0" fontId="10" fillId="0" borderId="1" xfId="0" applyFont="1" applyBorder="1" applyAlignment="1">
      <alignment horizontal="justify" vertical="center"/>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165" fontId="3" fillId="0" borderId="2" xfId="0" applyNumberFormat="1" applyFont="1" applyBorder="1" applyAlignment="1">
      <alignment horizontal="center" vertical="justify" wrapText="1"/>
    </xf>
    <xf numFmtId="165" fontId="3" fillId="0" borderId="4" xfId="0" applyNumberFormat="1" applyFont="1" applyBorder="1" applyAlignment="1">
      <alignment horizontal="center" vertical="justify" wrapText="1"/>
    </xf>
    <xf numFmtId="0" fontId="3" fillId="0" borderId="1" xfId="0" applyFont="1" applyBorder="1" applyAlignment="1">
      <alignment horizontal="left"/>
    </xf>
    <xf numFmtId="0" fontId="4" fillId="2" borderId="0" xfId="0" applyFont="1" applyFill="1" applyAlignment="1">
      <alignment horizont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justify" vertical="top" wrapText="1"/>
    </xf>
    <xf numFmtId="0" fontId="5" fillId="0" borderId="0" xfId="0" applyFont="1" applyAlignment="1">
      <alignment horizontal="left" vertical="top" wrapText="1"/>
    </xf>
    <xf numFmtId="0" fontId="7" fillId="0" borderId="1" xfId="0" applyFont="1" applyBorder="1" applyAlignment="1">
      <alignment horizontal="left"/>
    </xf>
    <xf numFmtId="0" fontId="6" fillId="0" borderId="1" xfId="0" applyFont="1" applyBorder="1" applyAlignment="1">
      <alignment horizontal="center"/>
    </xf>
    <xf numFmtId="1" fontId="3" fillId="0" borderId="1" xfId="1" applyNumberFormat="1" applyFont="1" applyBorder="1" applyAlignment="1">
      <alignment horizontal="center"/>
    </xf>
    <xf numFmtId="9" fontId="3" fillId="0" borderId="1" xfId="1" applyFont="1" applyBorder="1" applyAlignment="1">
      <alignment horizontal="center"/>
    </xf>
    <xf numFmtId="1" fontId="3" fillId="0" borderId="2" xfId="1" applyNumberFormat="1" applyFont="1" applyBorder="1" applyAlignment="1">
      <alignment horizontal="center"/>
    </xf>
    <xf numFmtId="1" fontId="3" fillId="0" borderId="4" xfId="1" applyNumberFormat="1" applyFont="1" applyBorder="1" applyAlignment="1">
      <alignment horizontal="center"/>
    </xf>
    <xf numFmtId="0" fontId="3" fillId="0" borderId="1" xfId="0" applyFont="1" applyBorder="1" applyAlignment="1">
      <alignment horizontal="justify"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 fillId="0" borderId="1" xfId="0" applyFont="1" applyBorder="1" applyAlignment="1">
      <alignment horizontal="left" vertical="center"/>
    </xf>
    <xf numFmtId="1" fontId="3" fillId="0" borderId="1" xfId="1" applyNumberFormat="1" applyFont="1" applyBorder="1" applyAlignment="1">
      <alignment horizontal="center" vertical="center"/>
    </xf>
    <xf numFmtId="9" fontId="3" fillId="0" borderId="2" xfId="1" applyFont="1" applyBorder="1" applyAlignment="1">
      <alignment horizontal="center" vertical="center"/>
    </xf>
    <xf numFmtId="9" fontId="3" fillId="0" borderId="4" xfId="1" applyFont="1" applyBorder="1" applyAlignment="1">
      <alignment horizontal="center" vertical="center"/>
    </xf>
    <xf numFmtId="1" fontId="10" fillId="0" borderId="5" xfId="1" applyNumberFormat="1" applyFont="1" applyBorder="1" applyAlignment="1">
      <alignment horizontal="justify" vertical="center" wrapText="1"/>
    </xf>
    <xf numFmtId="1" fontId="3" fillId="0" borderId="6" xfId="1" applyNumberFormat="1" applyFont="1" applyBorder="1" applyAlignment="1">
      <alignment horizontal="justify" vertical="center" wrapText="1"/>
    </xf>
    <xf numFmtId="1" fontId="3" fillId="0" borderId="7" xfId="1" applyNumberFormat="1" applyFont="1" applyBorder="1" applyAlignment="1">
      <alignment horizontal="justify" vertical="center" wrapText="1"/>
    </xf>
    <xf numFmtId="1" fontId="3" fillId="0" borderId="8" xfId="1" applyNumberFormat="1" applyFont="1" applyBorder="1" applyAlignment="1">
      <alignment horizontal="justify" vertical="center" wrapText="1"/>
    </xf>
    <xf numFmtId="1" fontId="3" fillId="0" borderId="0" xfId="1" applyNumberFormat="1" applyFont="1" applyBorder="1" applyAlignment="1">
      <alignment horizontal="justify" vertical="center" wrapText="1"/>
    </xf>
    <xf numFmtId="1" fontId="3" fillId="0" borderId="9" xfId="1" applyNumberFormat="1" applyFont="1" applyBorder="1" applyAlignment="1">
      <alignment horizontal="justify" vertical="center" wrapText="1"/>
    </xf>
    <xf numFmtId="1" fontId="3" fillId="0" borderId="10" xfId="1" applyNumberFormat="1" applyFont="1" applyBorder="1" applyAlignment="1">
      <alignment horizontal="justify" vertical="center" wrapText="1"/>
    </xf>
    <xf numFmtId="1" fontId="3" fillId="0" borderId="11" xfId="1" applyNumberFormat="1" applyFont="1" applyBorder="1" applyAlignment="1">
      <alignment horizontal="justify" vertical="center" wrapText="1"/>
    </xf>
    <xf numFmtId="1" fontId="3" fillId="0" borderId="12" xfId="1" applyNumberFormat="1" applyFont="1" applyBorder="1" applyAlignment="1">
      <alignment horizontal="justify" vertical="center" wrapText="1"/>
    </xf>
    <xf numFmtId="1" fontId="10" fillId="0" borderId="1" xfId="1" applyNumberFormat="1" applyFont="1" applyBorder="1" applyAlignment="1">
      <alignment horizontal="justify"/>
    </xf>
    <xf numFmtId="0" fontId="11" fillId="0" borderId="3" xfId="0" applyFont="1" applyBorder="1" applyAlignment="1">
      <alignment horizontal="center" vertical="center" wrapText="1"/>
    </xf>
    <xf numFmtId="0" fontId="10" fillId="0" borderId="0" xfId="0" applyFont="1" applyBorder="1" applyAlignment="1">
      <alignment horizontal="center"/>
    </xf>
    <xf numFmtId="0" fontId="6" fillId="2" borderId="6" xfId="0" applyFont="1" applyFill="1" applyBorder="1" applyAlignment="1">
      <alignment horizontal="left"/>
    </xf>
    <xf numFmtId="0" fontId="6" fillId="2" borderId="11" xfId="0" applyFont="1" applyFill="1" applyBorder="1" applyAlignment="1">
      <alignment horizontal="left"/>
    </xf>
    <xf numFmtId="1" fontId="3" fillId="0" borderId="2" xfId="1" applyNumberFormat="1" applyFont="1" applyBorder="1" applyAlignment="1">
      <alignment horizontal="justify" vertical="center"/>
    </xf>
    <xf numFmtId="1" fontId="3" fillId="0" borderId="3" xfId="1" applyNumberFormat="1" applyFont="1" applyBorder="1" applyAlignment="1">
      <alignment horizontal="justify" vertical="center"/>
    </xf>
    <xf numFmtId="1" fontId="3" fillId="0" borderId="4" xfId="1" applyNumberFormat="1" applyFont="1" applyBorder="1" applyAlignment="1">
      <alignment horizontal="justify" vertical="center"/>
    </xf>
    <xf numFmtId="0" fontId="6" fillId="2" borderId="0" xfId="0" applyFont="1" applyFill="1" applyAlignment="1">
      <alignment horizontal="justify" vertical="center" wrapText="1"/>
    </xf>
    <xf numFmtId="0" fontId="10" fillId="0" borderId="1" xfId="0" applyFont="1" applyBorder="1" applyAlignment="1">
      <alignment horizontal="justify" vertical="top"/>
    </xf>
    <xf numFmtId="1" fontId="10" fillId="0" borderId="2" xfId="1" applyNumberFormat="1" applyFont="1" applyBorder="1" applyAlignment="1">
      <alignment horizontal="justify" vertical="center" wrapText="1"/>
    </xf>
    <xf numFmtId="1" fontId="10" fillId="0" borderId="3" xfId="1" applyNumberFormat="1" applyFont="1" applyBorder="1" applyAlignment="1">
      <alignment horizontal="justify" vertical="center" wrapText="1"/>
    </xf>
    <xf numFmtId="1" fontId="10" fillId="0" borderId="4" xfId="1" applyNumberFormat="1" applyFont="1" applyBorder="1" applyAlignment="1">
      <alignment horizontal="justify" vertical="center" wrapText="1"/>
    </xf>
    <xf numFmtId="1" fontId="3" fillId="0" borderId="2" xfId="1" applyNumberFormat="1" applyFont="1" applyBorder="1" applyAlignment="1">
      <alignment horizontal="center" vertical="center"/>
    </xf>
    <xf numFmtId="1" fontId="3" fillId="0" borderId="3" xfId="1" applyNumberFormat="1" applyFont="1" applyBorder="1" applyAlignment="1">
      <alignment horizontal="center" vertical="center"/>
    </xf>
    <xf numFmtId="1" fontId="3" fillId="0" borderId="4" xfId="1" applyNumberFormat="1" applyFont="1" applyBorder="1" applyAlignment="1">
      <alignment horizontal="center" vertical="center"/>
    </xf>
    <xf numFmtId="1" fontId="3" fillId="0" borderId="2" xfId="1" applyNumberFormat="1" applyFont="1" applyBorder="1" applyAlignment="1">
      <alignment horizontal="center" vertical="center" wrapText="1"/>
    </xf>
    <xf numFmtId="1" fontId="3" fillId="0" borderId="4" xfId="1" applyNumberFormat="1" applyFont="1" applyBorder="1" applyAlignment="1">
      <alignment horizontal="center" vertical="center" wrapText="1"/>
    </xf>
    <xf numFmtId="9" fontId="3" fillId="0" borderId="2" xfId="1" applyFont="1" applyBorder="1" applyAlignment="1">
      <alignment horizontal="center" vertical="center" wrapText="1"/>
    </xf>
    <xf numFmtId="9" fontId="3" fillId="0" borderId="4" xfId="1" applyFont="1" applyBorder="1" applyAlignment="1">
      <alignment horizontal="center" vertical="center" wrapText="1"/>
    </xf>
    <xf numFmtId="1" fontId="13" fillId="0" borderId="2" xfId="1" applyNumberFormat="1" applyFont="1" applyBorder="1" applyAlignment="1">
      <alignment horizontal="justify" vertical="center" wrapText="1"/>
    </xf>
    <xf numFmtId="1" fontId="13" fillId="0" borderId="3" xfId="1" applyNumberFormat="1" applyFont="1" applyBorder="1" applyAlignment="1">
      <alignment horizontal="justify" vertical="center" wrapText="1"/>
    </xf>
    <xf numFmtId="1" fontId="13" fillId="0" borderId="4" xfId="1" applyNumberFormat="1" applyFont="1" applyBorder="1" applyAlignment="1">
      <alignment horizontal="justify" vertical="center" wrapText="1"/>
    </xf>
    <xf numFmtId="1" fontId="3" fillId="0" borderId="3" xfId="1" applyNumberFormat="1" applyFont="1" applyBorder="1" applyAlignment="1">
      <alignment horizontal="center"/>
    </xf>
    <xf numFmtId="1" fontId="3" fillId="2" borderId="1" xfId="1" applyNumberFormat="1" applyFont="1" applyFill="1" applyBorder="1" applyAlignment="1">
      <alignment horizontal="center"/>
    </xf>
    <xf numFmtId="1" fontId="3" fillId="2" borderId="1" xfId="1" applyNumberFormat="1" applyFont="1" applyFill="1" applyBorder="1" applyAlignment="1">
      <alignment horizontal="center" vertical="center"/>
    </xf>
  </cellXfs>
  <cellStyles count="4">
    <cellStyle name="Millares [0]" xfId="3" builtinId="6"/>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74839</xdr:rowOff>
    </xdr:from>
    <xdr:to>
      <xdr:col>0</xdr:col>
      <xdr:colOff>759280</xdr:colOff>
      <xdr:row>7</xdr:row>
      <xdr:rowOff>115661</xdr:rowOff>
    </xdr:to>
    <xdr:pic>
      <xdr:nvPicPr>
        <xdr:cNvPr id="2" name="Imagen 4">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1" y="627289"/>
          <a:ext cx="768804" cy="583747"/>
        </a:xfrm>
        <a:prstGeom prst="rect">
          <a:avLst/>
        </a:prstGeom>
      </xdr:spPr>
    </xdr:pic>
    <xdr:clientData/>
  </xdr:twoCellAnchor>
  <xdr:twoCellAnchor editAs="oneCell">
    <xdr:from>
      <xdr:col>6</xdr:col>
      <xdr:colOff>685800</xdr:colOff>
      <xdr:row>158</xdr:row>
      <xdr:rowOff>19050</xdr:rowOff>
    </xdr:from>
    <xdr:to>
      <xdr:col>12</xdr:col>
      <xdr:colOff>38100</xdr:colOff>
      <xdr:row>158</xdr:row>
      <xdr:rowOff>419100</xdr:rowOff>
    </xdr:to>
    <xdr:pic>
      <xdr:nvPicPr>
        <xdr:cNvPr id="4" name="3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33800" y="33566100"/>
          <a:ext cx="2428875" cy="4000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5"/>
  <sheetViews>
    <sheetView tabSelected="1" topLeftCell="A115" workbookViewId="0">
      <selection activeCell="E118" sqref="E118:F118"/>
    </sheetView>
  </sheetViews>
  <sheetFormatPr baseColWidth="10" defaultRowHeight="15" x14ac:dyDescent="0.25"/>
  <cols>
    <col min="1" max="1" width="14.7109375" customWidth="1"/>
    <col min="2" max="2" width="18.85546875" customWidth="1"/>
    <col min="3" max="3" width="6.140625" hidden="1" customWidth="1"/>
    <col min="4" max="4" width="12.140625" customWidth="1"/>
    <col min="5" max="5" width="23.28515625" customWidth="1"/>
    <col min="6" max="6" width="11.42578125" hidden="1" customWidth="1"/>
    <col min="7" max="7" width="17.7109375" customWidth="1"/>
    <col min="8" max="8" width="11.42578125" hidden="1" customWidth="1"/>
    <col min="9" max="9" width="14.28515625" customWidth="1"/>
    <col min="10" max="10" width="7" hidden="1" customWidth="1"/>
    <col min="11" max="11" width="6.7109375" customWidth="1"/>
    <col min="12" max="12" width="7.42578125" customWidth="1"/>
    <col min="13" max="13" width="7.85546875" customWidth="1"/>
    <col min="14" max="14" width="41.42578125" customWidth="1"/>
  </cols>
  <sheetData>
    <row r="2" spans="1:14" x14ac:dyDescent="0.25">
      <c r="A2" s="51" t="s">
        <v>0</v>
      </c>
      <c r="B2" s="51"/>
      <c r="C2" s="51"/>
      <c r="D2" s="51"/>
      <c r="E2" s="51"/>
      <c r="F2" s="51"/>
      <c r="G2" s="51"/>
      <c r="H2" s="51"/>
      <c r="I2" s="51"/>
      <c r="J2" s="51"/>
      <c r="K2" s="51"/>
      <c r="L2" s="51"/>
      <c r="M2" s="51"/>
      <c r="N2" s="51"/>
    </row>
    <row r="3" spans="1:14" x14ac:dyDescent="0.25">
      <c r="A3" s="52" t="s">
        <v>1</v>
      </c>
      <c r="B3" s="52"/>
      <c r="C3" s="52"/>
      <c r="D3" s="52"/>
      <c r="E3" s="52"/>
      <c r="F3" s="52"/>
      <c r="G3" s="52"/>
      <c r="H3" s="52"/>
      <c r="I3" s="52"/>
      <c r="J3" s="52"/>
      <c r="K3" s="52"/>
      <c r="L3" s="52"/>
      <c r="M3" s="52"/>
      <c r="N3" s="52"/>
    </row>
    <row r="4" spans="1:14" x14ac:dyDescent="0.25">
      <c r="A4" s="52" t="s">
        <v>2</v>
      </c>
      <c r="B4" s="52"/>
      <c r="C4" s="52"/>
      <c r="D4" s="52"/>
      <c r="E4" s="52"/>
      <c r="F4" s="52"/>
      <c r="G4" s="52"/>
      <c r="H4" s="52"/>
      <c r="I4" s="52"/>
      <c r="J4" s="52"/>
      <c r="K4" s="52"/>
      <c r="L4" s="52"/>
      <c r="M4" s="52"/>
      <c r="N4" s="52"/>
    </row>
    <row r="5" spans="1:14" x14ac:dyDescent="0.25">
      <c r="A5" s="52" t="s">
        <v>3</v>
      </c>
      <c r="B5" s="52"/>
      <c r="C5" s="52"/>
      <c r="D5" s="52"/>
      <c r="E5" s="52"/>
      <c r="F5" s="52"/>
      <c r="G5" s="52"/>
      <c r="H5" s="52"/>
      <c r="I5" s="52"/>
      <c r="J5" s="52"/>
      <c r="K5" s="52"/>
      <c r="L5" s="52"/>
      <c r="M5" s="52"/>
      <c r="N5" s="52"/>
    </row>
    <row r="6" spans="1:14" x14ac:dyDescent="0.25">
      <c r="A6" s="52" t="s">
        <v>4</v>
      </c>
      <c r="B6" s="52"/>
      <c r="C6" s="52"/>
      <c r="D6" s="52"/>
      <c r="E6" s="52"/>
      <c r="F6" s="52"/>
      <c r="G6" s="52"/>
      <c r="H6" s="52"/>
      <c r="I6" s="52"/>
      <c r="J6" s="52"/>
      <c r="K6" s="52"/>
      <c r="L6" s="52"/>
      <c r="M6" s="52"/>
      <c r="N6" s="52"/>
    </row>
    <row r="7" spans="1:14" x14ac:dyDescent="0.25">
      <c r="A7" s="52" t="s">
        <v>5</v>
      </c>
      <c r="B7" s="52"/>
      <c r="C7" s="52"/>
      <c r="D7" s="52"/>
      <c r="E7" s="52"/>
      <c r="F7" s="52"/>
      <c r="G7" s="52"/>
      <c r="H7" s="52"/>
      <c r="I7" s="52"/>
      <c r="J7" s="52"/>
      <c r="K7" s="52"/>
      <c r="L7" s="52"/>
      <c r="M7" s="52"/>
      <c r="N7" s="52"/>
    </row>
    <row r="8" spans="1:14" x14ac:dyDescent="0.25">
      <c r="A8" s="1"/>
      <c r="B8" s="1"/>
      <c r="C8" s="1"/>
      <c r="D8" s="1"/>
      <c r="E8" s="1"/>
      <c r="F8" s="1"/>
      <c r="G8" s="1"/>
      <c r="H8" s="1"/>
      <c r="I8" s="1"/>
      <c r="J8" s="1"/>
      <c r="K8" s="1"/>
      <c r="L8" s="1"/>
      <c r="M8" s="1"/>
      <c r="N8" s="1"/>
    </row>
    <row r="9" spans="1:14" ht="15.75" x14ac:dyDescent="0.25">
      <c r="A9" s="43" t="s">
        <v>6</v>
      </c>
      <c r="B9" s="43"/>
      <c r="C9" s="43"/>
      <c r="D9" s="43"/>
      <c r="E9" s="43"/>
      <c r="F9" s="43"/>
      <c r="G9" s="43"/>
      <c r="H9" s="43"/>
      <c r="I9" s="43"/>
      <c r="J9" s="43"/>
      <c r="K9" s="43"/>
      <c r="L9" s="43"/>
      <c r="M9" s="43"/>
      <c r="N9" s="43"/>
    </row>
    <row r="10" spans="1:14" x14ac:dyDescent="0.25">
      <c r="A10" s="1"/>
      <c r="B10" s="1"/>
      <c r="C10" s="1"/>
      <c r="D10" s="1"/>
      <c r="E10" s="1"/>
      <c r="F10" s="1"/>
      <c r="G10" s="1"/>
      <c r="H10" s="1"/>
      <c r="I10" s="1"/>
      <c r="J10" s="1"/>
      <c r="K10" s="1"/>
      <c r="L10" s="1"/>
      <c r="M10" s="1"/>
      <c r="N10" s="1"/>
    </row>
    <row r="11" spans="1:14" ht="15.75" x14ac:dyDescent="0.25">
      <c r="A11" s="43" t="s">
        <v>7</v>
      </c>
      <c r="B11" s="43"/>
      <c r="C11" s="43"/>
      <c r="D11" s="43"/>
      <c r="E11" s="43"/>
      <c r="F11" s="43"/>
      <c r="G11" s="43"/>
      <c r="H11" s="43"/>
      <c r="I11" s="43"/>
      <c r="J11" s="43"/>
      <c r="K11" s="43"/>
      <c r="L11" s="43"/>
      <c r="M11" s="43"/>
      <c r="N11" s="43"/>
    </row>
    <row r="12" spans="1:14" x14ac:dyDescent="0.25">
      <c r="A12" s="1"/>
      <c r="B12" s="1"/>
      <c r="C12" s="1"/>
      <c r="D12" s="1"/>
      <c r="E12" s="1"/>
      <c r="F12" s="1"/>
      <c r="G12" s="1"/>
      <c r="H12" s="1"/>
      <c r="I12" s="1"/>
      <c r="J12" s="1"/>
      <c r="K12" s="1"/>
      <c r="L12" s="1"/>
      <c r="M12" s="1"/>
      <c r="N12" s="1"/>
    </row>
    <row r="13" spans="1:14" x14ac:dyDescent="0.25">
      <c r="A13" s="2" t="s">
        <v>8</v>
      </c>
      <c r="B13" s="2"/>
      <c r="C13" s="2"/>
      <c r="D13" s="3"/>
      <c r="E13" s="2" t="s">
        <v>9</v>
      </c>
      <c r="F13" s="2"/>
      <c r="G13" s="2"/>
      <c r="H13" s="3"/>
      <c r="I13" s="3"/>
      <c r="J13" s="3"/>
      <c r="K13" s="3"/>
      <c r="L13" s="3"/>
      <c r="M13" s="3"/>
      <c r="N13" s="3"/>
    </row>
    <row r="14" spans="1:14" ht="12" customHeight="1" x14ac:dyDescent="0.25">
      <c r="A14" s="2"/>
      <c r="B14" s="2"/>
      <c r="C14" s="2"/>
      <c r="D14" s="2"/>
      <c r="E14" s="2"/>
      <c r="F14" s="2"/>
      <c r="G14" s="2"/>
      <c r="H14" s="3"/>
      <c r="I14" s="3"/>
      <c r="J14" s="3"/>
      <c r="K14" s="3"/>
      <c r="L14" s="3"/>
      <c r="M14" s="3"/>
      <c r="N14" s="3"/>
    </row>
    <row r="15" spans="1:14" x14ac:dyDescent="0.25">
      <c r="A15" s="2" t="s">
        <v>10</v>
      </c>
      <c r="B15" s="2"/>
      <c r="C15" s="2"/>
      <c r="D15" s="3"/>
      <c r="E15" s="2" t="s">
        <v>142</v>
      </c>
      <c r="F15" s="2"/>
      <c r="G15" s="2"/>
      <c r="H15" s="3"/>
      <c r="I15" s="3"/>
      <c r="J15" s="3"/>
      <c r="K15" s="3"/>
      <c r="L15" s="3"/>
      <c r="M15" s="3"/>
      <c r="N15" s="3"/>
    </row>
    <row r="16" spans="1:14" ht="12" customHeight="1" x14ac:dyDescent="0.25">
      <c r="A16" s="2"/>
      <c r="B16" s="2"/>
      <c r="C16" s="2"/>
      <c r="D16" s="2"/>
      <c r="E16" s="2"/>
      <c r="F16" s="2"/>
      <c r="G16" s="2"/>
      <c r="H16" s="3"/>
      <c r="I16" s="3"/>
      <c r="J16" s="3"/>
      <c r="K16" s="3"/>
      <c r="L16" s="3"/>
      <c r="M16" s="3"/>
      <c r="N16" s="3"/>
    </row>
    <row r="17" spans="1:14" x14ac:dyDescent="0.25">
      <c r="A17" s="2" t="s">
        <v>143</v>
      </c>
      <c r="B17" s="2"/>
      <c r="C17" s="2"/>
      <c r="D17" s="2"/>
      <c r="E17" s="2"/>
      <c r="F17" s="2"/>
      <c r="G17" s="2" t="s">
        <v>144</v>
      </c>
      <c r="H17" s="3"/>
      <c r="I17" s="3"/>
      <c r="J17" s="3"/>
      <c r="K17" s="3"/>
      <c r="L17" s="3"/>
      <c r="M17" s="3"/>
      <c r="N17" s="3"/>
    </row>
    <row r="18" spans="1:14" ht="12" customHeight="1" x14ac:dyDescent="0.25">
      <c r="A18" s="2"/>
      <c r="B18" s="2"/>
      <c r="C18" s="2"/>
      <c r="D18" s="2"/>
      <c r="E18" s="2"/>
      <c r="F18" s="2"/>
      <c r="G18" s="2"/>
      <c r="H18" s="3"/>
      <c r="I18" s="3"/>
      <c r="J18" s="3"/>
      <c r="K18" s="3"/>
      <c r="L18" s="3"/>
      <c r="M18" s="3"/>
      <c r="N18" s="3"/>
    </row>
    <row r="19" spans="1:14" x14ac:dyDescent="0.25">
      <c r="A19" s="4" t="s">
        <v>172</v>
      </c>
      <c r="B19" s="4"/>
      <c r="C19" s="4"/>
      <c r="D19" s="4"/>
      <c r="E19" s="4"/>
      <c r="F19" s="4"/>
      <c r="G19" s="4"/>
      <c r="H19" s="4"/>
      <c r="I19" s="4"/>
      <c r="J19" s="3"/>
      <c r="K19" s="47" t="s">
        <v>11</v>
      </c>
      <c r="L19" s="47"/>
      <c r="M19" s="47"/>
      <c r="N19" s="47"/>
    </row>
    <row r="20" spans="1:14" ht="12" customHeight="1" x14ac:dyDescent="0.25">
      <c r="A20" s="2"/>
      <c r="B20" s="2"/>
      <c r="C20" s="2"/>
      <c r="D20" s="2"/>
      <c r="E20" s="2"/>
      <c r="F20" s="2"/>
      <c r="G20" s="2"/>
      <c r="H20" s="3"/>
      <c r="I20" s="3"/>
      <c r="J20" s="3"/>
      <c r="K20" s="3"/>
      <c r="L20" s="3"/>
      <c r="M20" s="3"/>
      <c r="N20" s="3"/>
    </row>
    <row r="21" spans="1:14" ht="17.25" customHeight="1" x14ac:dyDescent="0.25">
      <c r="A21" s="4" t="s">
        <v>173</v>
      </c>
      <c r="B21" s="4"/>
      <c r="C21" s="4"/>
      <c r="D21" s="123" t="s">
        <v>174</v>
      </c>
      <c r="E21" s="123"/>
      <c r="F21" s="123"/>
      <c r="G21" s="123"/>
      <c r="H21" s="123"/>
      <c r="I21" s="123"/>
      <c r="J21" s="123"/>
      <c r="K21" s="123"/>
      <c r="L21" s="123"/>
      <c r="M21" s="123"/>
      <c r="N21" s="123"/>
    </row>
    <row r="22" spans="1:14" ht="12" customHeight="1" x14ac:dyDescent="0.25">
      <c r="A22" s="2"/>
      <c r="B22" s="2"/>
      <c r="C22" s="2"/>
      <c r="D22" s="2"/>
      <c r="E22" s="2"/>
      <c r="F22" s="2"/>
      <c r="G22" s="2"/>
      <c r="H22" s="3"/>
      <c r="I22" s="3"/>
      <c r="J22" s="3"/>
      <c r="K22" s="3"/>
      <c r="L22" s="3"/>
      <c r="M22" s="3"/>
      <c r="N22" s="3"/>
    </row>
    <row r="23" spans="1:14" x14ac:dyDescent="0.25">
      <c r="A23" s="31" t="s">
        <v>170</v>
      </c>
      <c r="B23" s="32"/>
      <c r="C23" s="32"/>
      <c r="D23" s="32"/>
      <c r="E23" s="32"/>
      <c r="F23" s="32"/>
      <c r="G23" s="32"/>
      <c r="H23" s="31"/>
      <c r="I23" s="3"/>
      <c r="J23" s="3"/>
      <c r="K23" s="3"/>
      <c r="L23" s="3"/>
      <c r="M23" s="3"/>
      <c r="N23" s="3"/>
    </row>
    <row r="24" spans="1:14" x14ac:dyDescent="0.25">
      <c r="A24" s="3"/>
      <c r="B24" s="3"/>
      <c r="C24" s="3"/>
      <c r="D24" s="3"/>
      <c r="E24" s="3"/>
      <c r="F24" s="3"/>
      <c r="G24" s="3"/>
      <c r="H24" s="3"/>
      <c r="I24" s="3"/>
      <c r="J24" s="3"/>
      <c r="K24" s="3"/>
      <c r="L24" s="3"/>
      <c r="M24" s="3"/>
      <c r="N24" s="3"/>
    </row>
    <row r="25" spans="1:14" x14ac:dyDescent="0.25">
      <c r="A25" s="1"/>
      <c r="B25" s="1"/>
      <c r="C25" s="1"/>
      <c r="D25" s="1"/>
      <c r="E25" s="1"/>
      <c r="F25" s="1"/>
      <c r="G25" s="1"/>
      <c r="H25" s="1"/>
      <c r="I25" s="1"/>
      <c r="J25" s="1"/>
      <c r="K25" s="1"/>
      <c r="L25" s="1"/>
      <c r="M25" s="1"/>
      <c r="N25" s="1"/>
    </row>
    <row r="26" spans="1:14" ht="15.75" x14ac:dyDescent="0.25">
      <c r="A26" s="43" t="s">
        <v>12</v>
      </c>
      <c r="B26" s="43"/>
      <c r="C26" s="43"/>
      <c r="D26" s="43"/>
      <c r="E26" s="43"/>
      <c r="F26" s="43"/>
      <c r="G26" s="43"/>
      <c r="H26" s="43"/>
      <c r="I26" s="43"/>
      <c r="J26" s="43"/>
      <c r="K26" s="43"/>
      <c r="L26" s="43"/>
      <c r="M26" s="43"/>
      <c r="N26" s="43"/>
    </row>
    <row r="27" spans="1:14" x14ac:dyDescent="0.25">
      <c r="A27" s="1"/>
      <c r="B27" s="1"/>
      <c r="C27" s="1"/>
      <c r="D27" s="1"/>
      <c r="E27" s="1"/>
      <c r="F27" s="1"/>
      <c r="G27" s="1"/>
      <c r="H27" s="1"/>
      <c r="I27" s="1"/>
      <c r="J27" s="1"/>
      <c r="K27" s="1"/>
      <c r="L27" s="1"/>
      <c r="M27" s="1"/>
      <c r="N27" s="1"/>
    </row>
    <row r="28" spans="1:14" x14ac:dyDescent="0.25">
      <c r="A28" s="5" t="s">
        <v>13</v>
      </c>
      <c r="B28" s="1"/>
      <c r="C28" s="1"/>
      <c r="D28" s="1"/>
      <c r="E28" s="1"/>
      <c r="F28" s="1"/>
      <c r="G28" s="1"/>
      <c r="H28" s="1"/>
      <c r="I28" s="1"/>
      <c r="J28" s="1"/>
      <c r="K28" s="1"/>
      <c r="L28" s="1"/>
      <c r="M28" s="1"/>
      <c r="N28" s="1"/>
    </row>
    <row r="29" spans="1:14" x14ac:dyDescent="0.25">
      <c r="A29" s="6"/>
      <c r="B29" s="6"/>
      <c r="C29" s="6"/>
      <c r="D29" s="6"/>
      <c r="E29" s="6"/>
      <c r="F29" s="6"/>
      <c r="G29" s="6"/>
      <c r="H29" s="6"/>
      <c r="I29" s="6"/>
      <c r="J29" s="6"/>
      <c r="K29" s="6"/>
      <c r="L29" s="6"/>
      <c r="M29" s="6"/>
      <c r="N29" s="6"/>
    </row>
    <row r="30" spans="1:14" x14ac:dyDescent="0.25">
      <c r="A30" s="44" t="s">
        <v>14</v>
      </c>
      <c r="B30" s="44"/>
      <c r="C30" s="44"/>
      <c r="D30" s="44" t="s">
        <v>15</v>
      </c>
      <c r="E30" s="44"/>
      <c r="F30" s="44" t="s">
        <v>16</v>
      </c>
      <c r="G30" s="44"/>
      <c r="H30" s="48" t="s">
        <v>17</v>
      </c>
      <c r="I30" s="49"/>
      <c r="J30" s="49"/>
      <c r="K30" s="49"/>
      <c r="L30" s="49"/>
      <c r="M30" s="49"/>
      <c r="N30" s="50"/>
    </row>
    <row r="31" spans="1:14" ht="15" customHeight="1" x14ac:dyDescent="0.25">
      <c r="A31" s="53" t="s">
        <v>18</v>
      </c>
      <c r="B31" s="53"/>
      <c r="C31" s="53"/>
      <c r="D31" s="54">
        <v>78572092</v>
      </c>
      <c r="E31" s="55"/>
      <c r="F31" s="56">
        <f t="shared" ref="F31" si="0">+D31/$D$37</f>
        <v>0.92033071801759037</v>
      </c>
      <c r="G31" s="56"/>
      <c r="H31" s="57" t="s">
        <v>175</v>
      </c>
      <c r="I31" s="58"/>
      <c r="J31" s="58"/>
      <c r="K31" s="58"/>
      <c r="L31" s="58"/>
      <c r="M31" s="58"/>
      <c r="N31" s="58"/>
    </row>
    <row r="32" spans="1:14" x14ac:dyDescent="0.25">
      <c r="A32" s="53" t="s">
        <v>19</v>
      </c>
      <c r="B32" s="53"/>
      <c r="C32" s="53"/>
      <c r="D32" s="55">
        <v>0</v>
      </c>
      <c r="E32" s="55"/>
      <c r="F32" s="56">
        <f>+D32/$D$37</f>
        <v>0</v>
      </c>
      <c r="G32" s="56"/>
      <c r="H32" s="59"/>
      <c r="I32" s="60"/>
      <c r="J32" s="60"/>
      <c r="K32" s="60"/>
      <c r="L32" s="60"/>
      <c r="M32" s="60"/>
      <c r="N32" s="60"/>
    </row>
    <row r="33" spans="1:14" x14ac:dyDescent="0.25">
      <c r="A33" s="53" t="s">
        <v>20</v>
      </c>
      <c r="B33" s="53"/>
      <c r="C33" s="53"/>
      <c r="D33" s="54">
        <v>1225789</v>
      </c>
      <c r="E33" s="55"/>
      <c r="F33" s="56">
        <f>+D33/$D$37</f>
        <v>1.4357913118923499E-2</v>
      </c>
      <c r="G33" s="56"/>
      <c r="H33" s="59"/>
      <c r="I33" s="60"/>
      <c r="J33" s="60"/>
      <c r="K33" s="60"/>
      <c r="L33" s="60"/>
      <c r="M33" s="60"/>
      <c r="N33" s="60"/>
    </row>
    <row r="34" spans="1:14" x14ac:dyDescent="0.25">
      <c r="A34" s="53" t="s">
        <v>21</v>
      </c>
      <c r="B34" s="53"/>
      <c r="C34" s="53"/>
      <c r="D34" s="54">
        <v>162000</v>
      </c>
      <c r="E34" s="55"/>
      <c r="F34" s="56">
        <f>+D34/$D$37</f>
        <v>1.8975385855686474E-3</v>
      </c>
      <c r="G34" s="56"/>
      <c r="H34" s="59"/>
      <c r="I34" s="60"/>
      <c r="J34" s="60"/>
      <c r="K34" s="60"/>
      <c r="L34" s="60"/>
      <c r="M34" s="60"/>
      <c r="N34" s="60"/>
    </row>
    <row r="35" spans="1:14" x14ac:dyDescent="0.25">
      <c r="A35" s="53" t="s">
        <v>22</v>
      </c>
      <c r="B35" s="53"/>
      <c r="C35" s="53"/>
      <c r="D35" s="54">
        <v>5413877</v>
      </c>
      <c r="E35" s="55"/>
      <c r="F35" s="56">
        <f>+D35/$D$37</f>
        <v>6.3413830277917485E-2</v>
      </c>
      <c r="G35" s="56"/>
      <c r="H35" s="59"/>
      <c r="I35" s="60"/>
      <c r="J35" s="60"/>
      <c r="K35" s="60"/>
      <c r="L35" s="60"/>
      <c r="M35" s="60"/>
      <c r="N35" s="60"/>
    </row>
    <row r="36" spans="1:14" x14ac:dyDescent="0.25">
      <c r="A36" s="53" t="s">
        <v>23</v>
      </c>
      <c r="B36" s="53"/>
      <c r="C36" s="53"/>
      <c r="D36" s="55">
        <v>0</v>
      </c>
      <c r="E36" s="55"/>
      <c r="F36" s="56">
        <f>+D36/$D$37</f>
        <v>0</v>
      </c>
      <c r="G36" s="56"/>
      <c r="H36" s="59"/>
      <c r="I36" s="60"/>
      <c r="J36" s="60"/>
      <c r="K36" s="60"/>
      <c r="L36" s="60"/>
      <c r="M36" s="60"/>
      <c r="N36" s="60"/>
    </row>
    <row r="37" spans="1:14" x14ac:dyDescent="0.25">
      <c r="A37" s="44" t="s">
        <v>24</v>
      </c>
      <c r="B37" s="44"/>
      <c r="C37" s="44"/>
      <c r="D37" s="61">
        <f>SUM(D31:E36)</f>
        <v>85373758</v>
      </c>
      <c r="E37" s="61"/>
      <c r="F37" s="62">
        <f>SUM(F31:F36)</f>
        <v>1</v>
      </c>
      <c r="G37" s="62"/>
      <c r="H37" s="59"/>
      <c r="I37" s="60"/>
      <c r="J37" s="60"/>
      <c r="K37" s="60"/>
      <c r="L37" s="60"/>
      <c r="M37" s="60"/>
      <c r="N37" s="60"/>
    </row>
    <row r="38" spans="1:14" x14ac:dyDescent="0.25">
      <c r="A38" s="1"/>
      <c r="B38" s="1"/>
      <c r="C38" s="1"/>
      <c r="D38" s="1"/>
      <c r="E38" s="1"/>
      <c r="F38" s="1"/>
      <c r="G38" s="1"/>
      <c r="H38" s="1"/>
      <c r="I38" s="1"/>
      <c r="J38" s="1"/>
      <c r="K38" s="1"/>
      <c r="L38" s="1"/>
      <c r="M38" s="1"/>
      <c r="N38" s="1"/>
    </row>
    <row r="39" spans="1:14" x14ac:dyDescent="0.25">
      <c r="A39" s="5" t="s">
        <v>25</v>
      </c>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44" t="s">
        <v>26</v>
      </c>
      <c r="B41" s="44"/>
      <c r="C41" s="44"/>
      <c r="D41" s="44"/>
      <c r="E41" s="44"/>
      <c r="F41" s="44"/>
      <c r="G41" s="63" t="s">
        <v>15</v>
      </c>
      <c r="H41" s="63"/>
      <c r="I41" s="63" t="s">
        <v>16</v>
      </c>
      <c r="J41" s="63"/>
      <c r="K41" s="63" t="s">
        <v>17</v>
      </c>
      <c r="L41" s="63"/>
      <c r="M41" s="63"/>
      <c r="N41" s="63"/>
    </row>
    <row r="42" spans="1:14" x14ac:dyDescent="0.25">
      <c r="A42" s="7" t="s">
        <v>27</v>
      </c>
      <c r="B42" s="44" t="s">
        <v>28</v>
      </c>
      <c r="C42" s="44"/>
      <c r="D42" s="44"/>
      <c r="E42" s="44"/>
      <c r="F42" s="44"/>
      <c r="G42" s="63"/>
      <c r="H42" s="63"/>
      <c r="I42" s="63"/>
      <c r="J42" s="63"/>
      <c r="K42" s="63"/>
      <c r="L42" s="63"/>
      <c r="M42" s="63"/>
      <c r="N42" s="63"/>
    </row>
    <row r="43" spans="1:14" ht="15" customHeight="1" x14ac:dyDescent="0.25">
      <c r="A43" s="8" t="s">
        <v>29</v>
      </c>
      <c r="B43" s="45" t="s">
        <v>30</v>
      </c>
      <c r="C43" s="45"/>
      <c r="D43" s="45"/>
      <c r="E43" s="45"/>
      <c r="F43" s="45"/>
      <c r="G43" s="37">
        <v>0</v>
      </c>
      <c r="H43" s="37"/>
      <c r="I43" s="38">
        <v>0</v>
      </c>
      <c r="J43" s="38"/>
      <c r="K43" s="71" t="s">
        <v>169</v>
      </c>
      <c r="L43" s="72"/>
      <c r="M43" s="72"/>
      <c r="N43" s="73"/>
    </row>
    <row r="44" spans="1:14" x14ac:dyDescent="0.25">
      <c r="A44" s="8" t="s">
        <v>31</v>
      </c>
      <c r="B44" s="45" t="s">
        <v>32</v>
      </c>
      <c r="C44" s="45"/>
      <c r="D44" s="45"/>
      <c r="E44" s="45"/>
      <c r="F44" s="45"/>
      <c r="G44" s="36">
        <v>8200000</v>
      </c>
      <c r="H44" s="37"/>
      <c r="I44" s="38">
        <f>+G44/$G$71</f>
        <v>0.11959177202774704</v>
      </c>
      <c r="J44" s="38"/>
      <c r="K44" s="74"/>
      <c r="L44" s="75"/>
      <c r="M44" s="75"/>
      <c r="N44" s="76"/>
    </row>
    <row r="45" spans="1:14" x14ac:dyDescent="0.25">
      <c r="A45" s="8" t="s">
        <v>33</v>
      </c>
      <c r="B45" s="45" t="s">
        <v>34</v>
      </c>
      <c r="C45" s="45"/>
      <c r="D45" s="45"/>
      <c r="E45" s="45"/>
      <c r="F45" s="45"/>
      <c r="G45" s="37"/>
      <c r="H45" s="37"/>
      <c r="I45" s="38">
        <f t="shared" ref="I45:I48" si="1">+G45/$G$71</f>
        <v>0</v>
      </c>
      <c r="J45" s="38"/>
      <c r="K45" s="74"/>
      <c r="L45" s="75"/>
      <c r="M45" s="75"/>
      <c r="N45" s="76"/>
    </row>
    <row r="46" spans="1:14" x14ac:dyDescent="0.25">
      <c r="A46" s="8" t="s">
        <v>35</v>
      </c>
      <c r="B46" s="45" t="s">
        <v>36</v>
      </c>
      <c r="C46" s="45"/>
      <c r="D46" s="45"/>
      <c r="E46" s="45"/>
      <c r="F46" s="45"/>
      <c r="G46" s="36">
        <v>2500000</v>
      </c>
      <c r="H46" s="37"/>
      <c r="I46" s="38">
        <f t="shared" si="1"/>
        <v>3.6460906106020437E-2</v>
      </c>
      <c r="J46" s="38"/>
      <c r="K46" s="74"/>
      <c r="L46" s="75"/>
      <c r="M46" s="75"/>
      <c r="N46" s="76"/>
    </row>
    <row r="47" spans="1:14" x14ac:dyDescent="0.25">
      <c r="A47" s="8" t="s">
        <v>37</v>
      </c>
      <c r="B47" s="45" t="s">
        <v>38</v>
      </c>
      <c r="C47" s="45"/>
      <c r="D47" s="45"/>
      <c r="E47" s="45"/>
      <c r="F47" s="45"/>
      <c r="G47" s="36">
        <v>11197500</v>
      </c>
      <c r="H47" s="37"/>
      <c r="I47" s="38">
        <f t="shared" si="1"/>
        <v>0.16330839844886555</v>
      </c>
      <c r="J47" s="38"/>
      <c r="K47" s="74"/>
      <c r="L47" s="75"/>
      <c r="M47" s="75"/>
      <c r="N47" s="76"/>
    </row>
    <row r="48" spans="1:14" x14ac:dyDescent="0.25">
      <c r="A48" s="8" t="s">
        <v>39</v>
      </c>
      <c r="B48" s="45" t="s">
        <v>40</v>
      </c>
      <c r="C48" s="45"/>
      <c r="D48" s="45"/>
      <c r="E48" s="45"/>
      <c r="F48" s="45"/>
      <c r="G48" s="36">
        <v>8339118</v>
      </c>
      <c r="H48" s="37"/>
      <c r="I48" s="38">
        <f t="shared" si="1"/>
        <v>0.12162071936200998</v>
      </c>
      <c r="J48" s="38"/>
      <c r="K48" s="74"/>
      <c r="L48" s="75"/>
      <c r="M48" s="75"/>
      <c r="N48" s="76"/>
    </row>
    <row r="49" spans="1:14" x14ac:dyDescent="0.25">
      <c r="A49" s="8" t="s">
        <v>41</v>
      </c>
      <c r="B49" s="45" t="s">
        <v>42</v>
      </c>
      <c r="C49" s="45"/>
      <c r="D49" s="45"/>
      <c r="E49" s="45"/>
      <c r="F49" s="45"/>
      <c r="G49" s="37"/>
      <c r="H49" s="37"/>
      <c r="I49" s="38">
        <f t="shared" ref="I49:I69" si="2">+G49/$G$71</f>
        <v>0</v>
      </c>
      <c r="J49" s="38"/>
      <c r="K49" s="74"/>
      <c r="L49" s="75"/>
      <c r="M49" s="75"/>
      <c r="N49" s="76"/>
    </row>
    <row r="50" spans="1:14" x14ac:dyDescent="0.25">
      <c r="A50" s="8" t="s">
        <v>43</v>
      </c>
      <c r="B50" s="45" t="s">
        <v>44</v>
      </c>
      <c r="C50" s="45"/>
      <c r="D50" s="45"/>
      <c r="E50" s="45"/>
      <c r="F50" s="45"/>
      <c r="G50" s="36">
        <v>4000000</v>
      </c>
      <c r="H50" s="37"/>
      <c r="I50" s="38">
        <f t="shared" si="2"/>
        <v>5.8337449769632704E-2</v>
      </c>
      <c r="J50" s="38"/>
      <c r="K50" s="74"/>
      <c r="L50" s="75"/>
      <c r="M50" s="75"/>
      <c r="N50" s="76"/>
    </row>
    <row r="51" spans="1:14" x14ac:dyDescent="0.25">
      <c r="A51" s="8" t="s">
        <v>45</v>
      </c>
      <c r="B51" s="45" t="s">
        <v>46</v>
      </c>
      <c r="C51" s="45"/>
      <c r="D51" s="45"/>
      <c r="E51" s="45"/>
      <c r="F51" s="45"/>
      <c r="G51" s="36">
        <v>0</v>
      </c>
      <c r="H51" s="37"/>
      <c r="I51" s="38">
        <f t="shared" si="2"/>
        <v>0</v>
      </c>
      <c r="J51" s="38"/>
      <c r="K51" s="74"/>
      <c r="L51" s="75"/>
      <c r="M51" s="75"/>
      <c r="N51" s="76"/>
    </row>
    <row r="52" spans="1:14" x14ac:dyDescent="0.25">
      <c r="A52" s="8" t="s">
        <v>47</v>
      </c>
      <c r="B52" s="45" t="s">
        <v>48</v>
      </c>
      <c r="C52" s="45"/>
      <c r="D52" s="45"/>
      <c r="E52" s="45"/>
      <c r="F52" s="45"/>
      <c r="G52" s="36">
        <v>5950000</v>
      </c>
      <c r="H52" s="37"/>
      <c r="I52" s="38">
        <f t="shared" si="2"/>
        <v>8.6776956532328642E-2</v>
      </c>
      <c r="J52" s="38"/>
      <c r="K52" s="74"/>
      <c r="L52" s="75"/>
      <c r="M52" s="75"/>
      <c r="N52" s="76"/>
    </row>
    <row r="53" spans="1:14" x14ac:dyDescent="0.25">
      <c r="A53" s="8" t="s">
        <v>49</v>
      </c>
      <c r="B53" s="45" t="s">
        <v>50</v>
      </c>
      <c r="C53" s="45"/>
      <c r="D53" s="45"/>
      <c r="E53" s="45"/>
      <c r="F53" s="45"/>
      <c r="G53" s="37">
        <v>0</v>
      </c>
      <c r="H53" s="37"/>
      <c r="I53" s="38">
        <f t="shared" si="2"/>
        <v>0</v>
      </c>
      <c r="J53" s="38"/>
      <c r="K53" s="74"/>
      <c r="L53" s="75"/>
      <c r="M53" s="75"/>
      <c r="N53" s="76"/>
    </row>
    <row r="54" spans="1:14" x14ac:dyDescent="0.25">
      <c r="A54" s="8" t="s">
        <v>51</v>
      </c>
      <c r="B54" s="45" t="s">
        <v>52</v>
      </c>
      <c r="C54" s="45"/>
      <c r="D54" s="45"/>
      <c r="E54" s="45"/>
      <c r="F54" s="45"/>
      <c r="G54" s="36">
        <v>5881361</v>
      </c>
      <c r="H54" s="37"/>
      <c r="I54" s="38">
        <f t="shared" si="2"/>
        <v>8.5775900478644196E-2</v>
      </c>
      <c r="J54" s="38"/>
      <c r="K54" s="74"/>
      <c r="L54" s="75"/>
      <c r="M54" s="75"/>
      <c r="N54" s="76"/>
    </row>
    <row r="55" spans="1:14" x14ac:dyDescent="0.25">
      <c r="A55" s="8" t="s">
        <v>53</v>
      </c>
      <c r="B55" s="45" t="s">
        <v>54</v>
      </c>
      <c r="C55" s="45"/>
      <c r="D55" s="45"/>
      <c r="E55" s="45"/>
      <c r="F55" s="45"/>
      <c r="G55" s="36">
        <v>0</v>
      </c>
      <c r="H55" s="37"/>
      <c r="I55" s="38">
        <f t="shared" si="2"/>
        <v>0</v>
      </c>
      <c r="J55" s="38"/>
      <c r="K55" s="74"/>
      <c r="L55" s="75"/>
      <c r="M55" s="75"/>
      <c r="N55" s="76"/>
    </row>
    <row r="56" spans="1:14" x14ac:dyDescent="0.25">
      <c r="A56" s="8" t="s">
        <v>55</v>
      </c>
      <c r="B56" s="45" t="s">
        <v>56</v>
      </c>
      <c r="C56" s="45"/>
      <c r="D56" s="45"/>
      <c r="E56" s="45"/>
      <c r="F56" s="45"/>
      <c r="G56" s="36">
        <v>0</v>
      </c>
      <c r="H56" s="37"/>
      <c r="I56" s="38">
        <f t="shared" si="2"/>
        <v>0</v>
      </c>
      <c r="J56" s="38"/>
      <c r="K56" s="74"/>
      <c r="L56" s="75"/>
      <c r="M56" s="75"/>
      <c r="N56" s="76"/>
    </row>
    <row r="57" spans="1:14" x14ac:dyDescent="0.25">
      <c r="A57" s="8" t="s">
        <v>57</v>
      </c>
      <c r="B57" s="45" t="s">
        <v>58</v>
      </c>
      <c r="C57" s="45"/>
      <c r="D57" s="45"/>
      <c r="E57" s="45"/>
      <c r="F57" s="45"/>
      <c r="G57" s="37">
        <v>0</v>
      </c>
      <c r="H57" s="37"/>
      <c r="I57" s="38">
        <f t="shared" si="2"/>
        <v>0</v>
      </c>
      <c r="J57" s="38"/>
      <c r="K57" s="74"/>
      <c r="L57" s="75"/>
      <c r="M57" s="75"/>
      <c r="N57" s="76"/>
    </row>
    <row r="58" spans="1:14" x14ac:dyDescent="0.25">
      <c r="A58" s="8" t="s">
        <v>59</v>
      </c>
      <c r="B58" s="45" t="s">
        <v>60</v>
      </c>
      <c r="C58" s="45"/>
      <c r="D58" s="45"/>
      <c r="E58" s="45"/>
      <c r="F58" s="45"/>
      <c r="G58" s="37">
        <v>0</v>
      </c>
      <c r="H58" s="37"/>
      <c r="I58" s="38">
        <f t="shared" si="2"/>
        <v>0</v>
      </c>
      <c r="J58" s="38"/>
      <c r="K58" s="74"/>
      <c r="L58" s="75"/>
      <c r="M58" s="75"/>
      <c r="N58" s="76"/>
    </row>
    <row r="59" spans="1:14" x14ac:dyDescent="0.25">
      <c r="A59" s="8" t="s">
        <v>61</v>
      </c>
      <c r="B59" s="45" t="s">
        <v>62</v>
      </c>
      <c r="C59" s="45"/>
      <c r="D59" s="45"/>
      <c r="E59" s="45"/>
      <c r="F59" s="45"/>
      <c r="G59" s="36">
        <v>2000000</v>
      </c>
      <c r="H59" s="37"/>
      <c r="I59" s="38">
        <f t="shared" si="2"/>
        <v>2.9168724884816352E-2</v>
      </c>
      <c r="J59" s="38"/>
      <c r="K59" s="74"/>
      <c r="L59" s="75"/>
      <c r="M59" s="75"/>
      <c r="N59" s="76"/>
    </row>
    <row r="60" spans="1:14" s="1" customFormat="1" ht="12" customHeight="1" x14ac:dyDescent="0.2">
      <c r="A60" s="8" t="s">
        <v>147</v>
      </c>
      <c r="B60" s="45" t="s">
        <v>148</v>
      </c>
      <c r="C60" s="45"/>
      <c r="D60" s="45"/>
      <c r="E60" s="45"/>
      <c r="F60" s="45"/>
      <c r="G60" s="36">
        <v>400</v>
      </c>
      <c r="H60" s="37"/>
      <c r="I60" s="38">
        <f t="shared" si="2"/>
        <v>5.8337449769632707E-6</v>
      </c>
      <c r="J60" s="38"/>
      <c r="K60" s="74"/>
      <c r="L60" s="75"/>
      <c r="M60" s="75"/>
      <c r="N60" s="76"/>
    </row>
    <row r="61" spans="1:14" s="1" customFormat="1" ht="12" customHeight="1" x14ac:dyDescent="0.2">
      <c r="A61" s="8" t="s">
        <v>149</v>
      </c>
      <c r="B61" s="45" t="s">
        <v>150</v>
      </c>
      <c r="C61" s="45"/>
      <c r="D61" s="45"/>
      <c r="E61" s="45"/>
      <c r="F61" s="45"/>
      <c r="G61" s="36">
        <v>280</v>
      </c>
      <c r="H61" s="37"/>
      <c r="I61" s="38">
        <f t="shared" si="2"/>
        <v>4.0836214838742891E-6</v>
      </c>
      <c r="J61" s="38"/>
      <c r="K61" s="74"/>
      <c r="L61" s="75"/>
      <c r="M61" s="75"/>
      <c r="N61" s="76"/>
    </row>
    <row r="62" spans="1:14" s="1" customFormat="1" ht="12" customHeight="1" x14ac:dyDescent="0.2">
      <c r="A62" s="8" t="s">
        <v>151</v>
      </c>
      <c r="B62" s="45" t="s">
        <v>152</v>
      </c>
      <c r="C62" s="45"/>
      <c r="D62" s="45"/>
      <c r="E62" s="45"/>
      <c r="F62" s="45"/>
      <c r="G62" s="36">
        <v>0</v>
      </c>
      <c r="H62" s="37"/>
      <c r="I62" s="38">
        <f t="shared" si="2"/>
        <v>0</v>
      </c>
      <c r="J62" s="38"/>
      <c r="K62" s="74"/>
      <c r="L62" s="75"/>
      <c r="M62" s="75"/>
      <c r="N62" s="76"/>
    </row>
    <row r="63" spans="1:14" s="1" customFormat="1" ht="12" customHeight="1" x14ac:dyDescent="0.2">
      <c r="A63" s="8" t="s">
        <v>153</v>
      </c>
      <c r="B63" s="45" t="s">
        <v>154</v>
      </c>
      <c r="C63" s="45"/>
      <c r="D63" s="45"/>
      <c r="E63" s="45"/>
      <c r="F63" s="45"/>
      <c r="G63" s="36">
        <v>0</v>
      </c>
      <c r="H63" s="37"/>
      <c r="I63" s="38">
        <f t="shared" si="2"/>
        <v>0</v>
      </c>
      <c r="J63" s="38"/>
      <c r="K63" s="74"/>
      <c r="L63" s="75"/>
      <c r="M63" s="75"/>
      <c r="N63" s="76"/>
    </row>
    <row r="64" spans="1:14" s="1" customFormat="1" ht="12" customHeight="1" x14ac:dyDescent="0.2">
      <c r="A64" s="8" t="s">
        <v>155</v>
      </c>
      <c r="B64" s="45" t="s">
        <v>156</v>
      </c>
      <c r="C64" s="45"/>
      <c r="D64" s="45"/>
      <c r="E64" s="45"/>
      <c r="F64" s="45"/>
      <c r="G64" s="36">
        <v>0</v>
      </c>
      <c r="H64" s="37"/>
      <c r="I64" s="38">
        <f t="shared" si="2"/>
        <v>0</v>
      </c>
      <c r="J64" s="38"/>
      <c r="K64" s="74"/>
      <c r="L64" s="75"/>
      <c r="M64" s="75"/>
      <c r="N64" s="76"/>
    </row>
    <row r="65" spans="1:14" s="1" customFormat="1" ht="12" customHeight="1" x14ac:dyDescent="0.2">
      <c r="A65" s="8" t="s">
        <v>157</v>
      </c>
      <c r="B65" s="45" t="s">
        <v>158</v>
      </c>
      <c r="C65" s="45"/>
      <c r="D65" s="45"/>
      <c r="E65" s="45"/>
      <c r="F65" s="45"/>
      <c r="G65" s="36">
        <v>0</v>
      </c>
      <c r="H65" s="37"/>
      <c r="I65" s="38">
        <f t="shared" si="2"/>
        <v>0</v>
      </c>
      <c r="J65" s="38"/>
      <c r="K65" s="74"/>
      <c r="L65" s="75"/>
      <c r="M65" s="75"/>
      <c r="N65" s="76"/>
    </row>
    <row r="66" spans="1:14" s="1" customFormat="1" ht="16.5" customHeight="1" x14ac:dyDescent="0.2">
      <c r="A66" s="8" t="s">
        <v>159</v>
      </c>
      <c r="B66" s="46" t="s">
        <v>160</v>
      </c>
      <c r="C66" s="46"/>
      <c r="D66" s="46"/>
      <c r="E66" s="46"/>
      <c r="F66" s="46"/>
      <c r="G66" s="36">
        <v>0</v>
      </c>
      <c r="H66" s="37"/>
      <c r="I66" s="38">
        <f t="shared" si="2"/>
        <v>0</v>
      </c>
      <c r="J66" s="38"/>
      <c r="K66" s="74"/>
      <c r="L66" s="75"/>
      <c r="M66" s="75"/>
      <c r="N66" s="76"/>
    </row>
    <row r="67" spans="1:14" s="1" customFormat="1" ht="12" customHeight="1" x14ac:dyDescent="0.2">
      <c r="A67" s="8" t="s">
        <v>161</v>
      </c>
      <c r="B67" s="45" t="s">
        <v>162</v>
      </c>
      <c r="C67" s="45"/>
      <c r="D67" s="45"/>
      <c r="E67" s="45"/>
      <c r="F67" s="45"/>
      <c r="G67" s="36">
        <v>0</v>
      </c>
      <c r="H67" s="37"/>
      <c r="I67" s="38">
        <f t="shared" si="2"/>
        <v>0</v>
      </c>
      <c r="J67" s="38"/>
      <c r="K67" s="74"/>
      <c r="L67" s="75"/>
      <c r="M67" s="75"/>
      <c r="N67" s="76"/>
    </row>
    <row r="68" spans="1:14" s="1" customFormat="1" ht="12" customHeight="1" x14ac:dyDescent="0.2">
      <c r="A68" s="8" t="s">
        <v>163</v>
      </c>
      <c r="B68" s="45" t="s">
        <v>164</v>
      </c>
      <c r="C68" s="45"/>
      <c r="D68" s="45"/>
      <c r="E68" s="45"/>
      <c r="F68" s="45"/>
      <c r="G68" s="36">
        <v>0</v>
      </c>
      <c r="H68" s="37"/>
      <c r="I68" s="38">
        <f t="shared" si="2"/>
        <v>0</v>
      </c>
      <c r="J68" s="38"/>
      <c r="K68" s="74"/>
      <c r="L68" s="75"/>
      <c r="M68" s="75"/>
      <c r="N68" s="76"/>
    </row>
    <row r="69" spans="1:14" s="1" customFormat="1" ht="18" customHeight="1" x14ac:dyDescent="0.2">
      <c r="A69" s="8" t="s">
        <v>165</v>
      </c>
      <c r="B69" s="46" t="s">
        <v>166</v>
      </c>
      <c r="C69" s="46"/>
      <c r="D69" s="46"/>
      <c r="E69" s="46"/>
      <c r="F69" s="46"/>
      <c r="G69" s="36">
        <v>0</v>
      </c>
      <c r="H69" s="37"/>
      <c r="I69" s="38">
        <f t="shared" si="2"/>
        <v>0</v>
      </c>
      <c r="J69" s="38"/>
      <c r="K69" s="74"/>
      <c r="L69" s="75"/>
      <c r="M69" s="75"/>
      <c r="N69" s="76"/>
    </row>
    <row r="70" spans="1:14" s="1" customFormat="1" ht="15.75" customHeight="1" x14ac:dyDescent="0.2">
      <c r="A70" s="8" t="s">
        <v>167</v>
      </c>
      <c r="B70" s="39" t="s">
        <v>168</v>
      </c>
      <c r="C70" s="39"/>
      <c r="D70" s="39"/>
      <c r="E70" s="39"/>
      <c r="F70" s="39"/>
      <c r="G70" s="36">
        <v>20497931</v>
      </c>
      <c r="H70" s="37"/>
      <c r="I70" s="38">
        <f>+G70/$G$71</f>
        <v>0.29894925502347425</v>
      </c>
      <c r="J70" s="38"/>
      <c r="K70" s="77"/>
      <c r="L70" s="78"/>
      <c r="M70" s="78"/>
      <c r="N70" s="79"/>
    </row>
    <row r="71" spans="1:14" x14ac:dyDescent="0.25">
      <c r="A71" s="40" t="s">
        <v>137</v>
      </c>
      <c r="B71" s="41"/>
      <c r="C71" s="41"/>
      <c r="D71" s="41"/>
      <c r="E71" s="41"/>
      <c r="F71" s="42"/>
      <c r="G71" s="65">
        <f>SUM(G43:G70)</f>
        <v>68566590</v>
      </c>
      <c r="H71" s="65"/>
      <c r="I71" s="66">
        <f>SUM(I43:I70)</f>
        <v>1</v>
      </c>
      <c r="J71" s="66"/>
      <c r="K71" s="1"/>
      <c r="L71" s="1"/>
      <c r="M71" s="1"/>
      <c r="N71" s="1"/>
    </row>
    <row r="72" spans="1:14" x14ac:dyDescent="0.25">
      <c r="A72" s="1"/>
      <c r="B72" s="1"/>
      <c r="C72" s="1"/>
      <c r="D72" s="1"/>
      <c r="E72" s="1"/>
      <c r="F72" s="1"/>
      <c r="G72" s="1"/>
      <c r="H72" s="1"/>
      <c r="I72" s="1"/>
      <c r="J72" s="1"/>
      <c r="K72" s="1"/>
      <c r="L72" s="1"/>
      <c r="M72" s="1"/>
      <c r="N72" s="1"/>
    </row>
    <row r="73" spans="1:14" x14ac:dyDescent="0.25">
      <c r="A73" s="5" t="s">
        <v>63</v>
      </c>
      <c r="B73" s="1"/>
      <c r="C73" s="1"/>
      <c r="D73" s="1"/>
      <c r="E73" s="1"/>
      <c r="F73" s="1"/>
      <c r="G73" s="1"/>
      <c r="H73" s="1"/>
      <c r="I73" s="1"/>
      <c r="J73" s="1"/>
      <c r="K73" s="1"/>
      <c r="L73" s="1"/>
      <c r="M73" s="1"/>
      <c r="N73" s="1"/>
    </row>
    <row r="74" spans="1:14" x14ac:dyDescent="0.25">
      <c r="A74" s="1"/>
      <c r="B74" s="1"/>
      <c r="C74" s="1"/>
      <c r="D74" s="1"/>
      <c r="E74" s="1"/>
      <c r="F74" s="1"/>
      <c r="G74" s="1"/>
      <c r="H74" s="1"/>
      <c r="I74" s="1"/>
      <c r="J74" s="1"/>
      <c r="K74" s="1"/>
      <c r="L74" s="1"/>
      <c r="M74" s="1"/>
      <c r="N74" s="1"/>
    </row>
    <row r="75" spans="1:14" x14ac:dyDescent="0.25">
      <c r="A75" s="44" t="s">
        <v>64</v>
      </c>
      <c r="B75" s="44"/>
      <c r="C75" s="44" t="s">
        <v>65</v>
      </c>
      <c r="D75" s="44"/>
      <c r="E75" s="44" t="s">
        <v>66</v>
      </c>
      <c r="F75" s="44"/>
      <c r="G75" s="44" t="s">
        <v>17</v>
      </c>
      <c r="H75" s="44"/>
      <c r="I75" s="44"/>
      <c r="J75" s="44"/>
      <c r="K75" s="44"/>
      <c r="L75" s="44"/>
      <c r="M75" s="44"/>
      <c r="N75" s="44"/>
    </row>
    <row r="76" spans="1:14" ht="25.15" customHeight="1" x14ac:dyDescent="0.25">
      <c r="A76" s="67">
        <f>+D37</f>
        <v>85373758</v>
      </c>
      <c r="B76" s="68"/>
      <c r="C76" s="69">
        <f>+G71</f>
        <v>68566590</v>
      </c>
      <c r="D76" s="69"/>
      <c r="E76" s="69">
        <f>+A76-C76</f>
        <v>16807168</v>
      </c>
      <c r="F76" s="69"/>
      <c r="G76" s="70" t="s">
        <v>181</v>
      </c>
      <c r="H76" s="70"/>
      <c r="I76" s="70"/>
      <c r="J76" s="70"/>
      <c r="K76" s="70"/>
      <c r="L76" s="70"/>
      <c r="M76" s="70"/>
      <c r="N76" s="70"/>
    </row>
    <row r="77" spans="1:14" x14ac:dyDescent="0.25">
      <c r="A77" s="1"/>
      <c r="B77" s="1"/>
      <c r="C77" s="1"/>
      <c r="D77" s="1"/>
      <c r="E77" s="1"/>
      <c r="F77" s="1"/>
      <c r="G77" s="1"/>
      <c r="H77" s="1"/>
      <c r="I77" s="1"/>
      <c r="J77" s="1"/>
      <c r="K77" s="1"/>
      <c r="L77" s="1"/>
      <c r="M77" s="1"/>
      <c r="N77" s="1"/>
    </row>
    <row r="78" spans="1:14" ht="18.75" customHeight="1" x14ac:dyDescent="0.25">
      <c r="A78" s="5" t="s">
        <v>67</v>
      </c>
      <c r="B78" s="1"/>
      <c r="C78" s="1"/>
      <c r="D78" s="1"/>
      <c r="E78" s="1"/>
      <c r="F78" s="1"/>
      <c r="G78" s="1"/>
      <c r="H78" s="1"/>
      <c r="I78" s="1"/>
      <c r="J78" s="1"/>
      <c r="K78" s="1"/>
      <c r="L78" s="1"/>
      <c r="M78" s="1"/>
      <c r="N78" s="1"/>
    </row>
    <row r="79" spans="1:14" ht="15.75" customHeight="1" x14ac:dyDescent="0.25">
      <c r="A79" s="5"/>
      <c r="B79" s="1"/>
      <c r="C79" s="1"/>
      <c r="D79" s="1"/>
      <c r="E79" s="1"/>
      <c r="F79" s="1"/>
      <c r="G79" s="1"/>
      <c r="H79" s="1"/>
      <c r="I79" s="1"/>
      <c r="J79" s="1"/>
      <c r="K79" s="1"/>
      <c r="L79" s="1"/>
      <c r="M79" s="1"/>
      <c r="N79" s="1"/>
    </row>
    <row r="80" spans="1:14" ht="19.5" customHeight="1" x14ac:dyDescent="0.25">
      <c r="A80" s="25" t="s">
        <v>68</v>
      </c>
      <c r="B80" s="63" t="s">
        <v>69</v>
      </c>
      <c r="C80" s="63"/>
      <c r="D80" s="63"/>
      <c r="E80" s="63" t="s">
        <v>70</v>
      </c>
      <c r="F80" s="63"/>
      <c r="G80" s="63" t="s">
        <v>71</v>
      </c>
      <c r="H80" s="63"/>
      <c r="I80" s="64" t="s">
        <v>17</v>
      </c>
      <c r="J80" s="64"/>
      <c r="K80" s="64"/>
      <c r="L80" s="64"/>
      <c r="M80" s="64"/>
      <c r="N80" s="64"/>
    </row>
    <row r="81" spans="1:14" x14ac:dyDescent="0.25">
      <c r="A81" s="33" t="s">
        <v>140</v>
      </c>
      <c r="B81" s="80" t="s">
        <v>72</v>
      </c>
      <c r="C81" s="80"/>
      <c r="D81" s="80"/>
      <c r="E81" s="81" t="s">
        <v>141</v>
      </c>
      <c r="F81" s="82"/>
      <c r="G81" s="83">
        <v>1047970</v>
      </c>
      <c r="H81" s="82"/>
      <c r="I81" s="84" t="s">
        <v>176</v>
      </c>
      <c r="J81" s="84"/>
      <c r="K81" s="84"/>
      <c r="L81" s="84"/>
      <c r="M81" s="84"/>
      <c r="N81" s="84"/>
    </row>
    <row r="82" spans="1:14" x14ac:dyDescent="0.25">
      <c r="A82" s="27">
        <v>758</v>
      </c>
      <c r="B82" s="80" t="s">
        <v>72</v>
      </c>
      <c r="C82" s="80"/>
      <c r="D82" s="80"/>
      <c r="E82" s="81" t="s">
        <v>138</v>
      </c>
      <c r="F82" s="82"/>
      <c r="G82" s="81">
        <v>0</v>
      </c>
      <c r="H82" s="82"/>
      <c r="I82" s="84"/>
      <c r="J82" s="84"/>
      <c r="K82" s="84"/>
      <c r="L82" s="84"/>
      <c r="M82" s="84"/>
      <c r="N82" s="84"/>
    </row>
    <row r="83" spans="1:14" x14ac:dyDescent="0.25">
      <c r="A83" s="28">
        <v>707</v>
      </c>
      <c r="B83" s="80" t="s">
        <v>72</v>
      </c>
      <c r="C83" s="80"/>
      <c r="D83" s="80"/>
      <c r="E83" s="81" t="s">
        <v>138</v>
      </c>
      <c r="F83" s="82"/>
      <c r="G83" s="88">
        <v>16459810</v>
      </c>
      <c r="H83" s="89"/>
      <c r="I83" s="84"/>
      <c r="J83" s="84"/>
      <c r="K83" s="84"/>
      <c r="L83" s="84"/>
      <c r="M83" s="84"/>
      <c r="N83" s="84"/>
    </row>
    <row r="84" spans="1:14" x14ac:dyDescent="0.25">
      <c r="A84" s="85" t="s">
        <v>73</v>
      </c>
      <c r="B84" s="86"/>
      <c r="C84" s="86"/>
      <c r="D84" s="86"/>
      <c r="E84" s="86"/>
      <c r="F84" s="87"/>
      <c r="G84" s="83">
        <f>SUM(G81:H83)</f>
        <v>17507780</v>
      </c>
      <c r="H84" s="82"/>
      <c r="I84" s="84"/>
      <c r="J84" s="84"/>
      <c r="K84" s="84"/>
      <c r="L84" s="84"/>
      <c r="M84" s="84"/>
      <c r="N84" s="84"/>
    </row>
    <row r="85" spans="1:14" x14ac:dyDescent="0.25">
      <c r="A85" s="85" t="s">
        <v>74</v>
      </c>
      <c r="B85" s="86"/>
      <c r="C85" s="86"/>
      <c r="D85" s="86"/>
      <c r="E85" s="86"/>
      <c r="F85" s="87"/>
      <c r="G85" s="81">
        <v>0</v>
      </c>
      <c r="H85" s="82"/>
      <c r="I85" s="84"/>
      <c r="J85" s="84"/>
      <c r="K85" s="84"/>
      <c r="L85" s="84"/>
      <c r="M85" s="84"/>
      <c r="N85" s="84"/>
    </row>
    <row r="86" spans="1:14" x14ac:dyDescent="0.25">
      <c r="A86" s="85" t="s">
        <v>75</v>
      </c>
      <c r="B86" s="86"/>
      <c r="C86" s="86"/>
      <c r="D86" s="86"/>
      <c r="E86" s="86"/>
      <c r="F86" s="87"/>
      <c r="G86" s="83">
        <f>+G84+G85</f>
        <v>17507780</v>
      </c>
      <c r="H86" s="82"/>
      <c r="I86" s="84"/>
      <c r="J86" s="84"/>
      <c r="K86" s="84"/>
      <c r="L86" s="84"/>
      <c r="M86" s="84"/>
      <c r="N86" s="84"/>
    </row>
    <row r="87" spans="1:14" x14ac:dyDescent="0.25">
      <c r="A87" s="1"/>
      <c r="B87" s="1"/>
      <c r="C87" s="1"/>
      <c r="D87" s="1"/>
      <c r="E87" s="1"/>
      <c r="F87" s="1"/>
      <c r="G87" s="1"/>
      <c r="H87" s="1"/>
      <c r="I87" s="1"/>
      <c r="J87" s="1"/>
      <c r="K87" s="1"/>
      <c r="L87" s="1"/>
      <c r="M87" s="1"/>
      <c r="N87" s="1"/>
    </row>
    <row r="88" spans="1:14" ht="15.75" x14ac:dyDescent="0.25">
      <c r="A88" s="91" t="s">
        <v>76</v>
      </c>
      <c r="B88" s="91"/>
      <c r="C88" s="91"/>
      <c r="D88" s="91"/>
      <c r="E88" s="91"/>
      <c r="F88" s="91"/>
      <c r="G88" s="91"/>
      <c r="H88" s="91"/>
      <c r="I88" s="91"/>
      <c r="J88" s="91"/>
      <c r="K88" s="91"/>
      <c r="L88" s="91"/>
      <c r="M88" s="91"/>
      <c r="N88" s="91"/>
    </row>
    <row r="89" spans="1:14" x14ac:dyDescent="0.25">
      <c r="A89" s="5" t="s">
        <v>77</v>
      </c>
      <c r="B89" s="1"/>
      <c r="C89" s="1"/>
      <c r="D89" s="1"/>
      <c r="E89" s="1"/>
      <c r="F89" s="1"/>
      <c r="G89" s="1"/>
      <c r="H89" s="1"/>
      <c r="I89" s="1"/>
      <c r="J89" s="1"/>
      <c r="K89" s="1"/>
      <c r="L89" s="1"/>
      <c r="M89" s="1"/>
      <c r="N89" s="1"/>
    </row>
    <row r="90" spans="1:14" ht="18.75" customHeight="1" x14ac:dyDescent="0.25">
      <c r="A90" s="92" t="s">
        <v>78</v>
      </c>
      <c r="B90" s="92"/>
      <c r="C90" s="92"/>
      <c r="D90" s="92"/>
      <c r="E90" s="93" t="s">
        <v>79</v>
      </c>
      <c r="F90" s="93"/>
      <c r="G90" s="93" t="s">
        <v>80</v>
      </c>
      <c r="H90" s="93"/>
      <c r="I90" s="93" t="s">
        <v>81</v>
      </c>
      <c r="J90" s="93"/>
      <c r="K90" s="93" t="s">
        <v>82</v>
      </c>
      <c r="L90" s="93"/>
      <c r="M90" s="93" t="s">
        <v>83</v>
      </c>
      <c r="N90" s="93"/>
    </row>
    <row r="91" spans="1:14" ht="18.75" customHeight="1" x14ac:dyDescent="0.25">
      <c r="A91" s="92"/>
      <c r="B91" s="92"/>
      <c r="C91" s="92"/>
      <c r="D91" s="92"/>
      <c r="E91" s="11" t="s">
        <v>84</v>
      </c>
      <c r="F91" s="11" t="s">
        <v>16</v>
      </c>
      <c r="G91" s="11" t="s">
        <v>84</v>
      </c>
      <c r="H91" s="11" t="s">
        <v>16</v>
      </c>
      <c r="I91" s="11" t="s">
        <v>84</v>
      </c>
      <c r="J91" s="11" t="s">
        <v>16</v>
      </c>
      <c r="K91" s="11" t="s">
        <v>84</v>
      </c>
      <c r="L91" s="11" t="s">
        <v>16</v>
      </c>
      <c r="M91" s="93"/>
      <c r="N91" s="93"/>
    </row>
    <row r="92" spans="1:14" x14ac:dyDescent="0.25">
      <c r="A92" s="90" t="s">
        <v>85</v>
      </c>
      <c r="B92" s="90"/>
      <c r="C92" s="90"/>
      <c r="D92" s="90"/>
      <c r="E92" s="10">
        <v>2</v>
      </c>
      <c r="F92" s="12">
        <f>+E92/$M$97</f>
        <v>2.7285129604365621E-3</v>
      </c>
      <c r="G92" s="10">
        <v>0</v>
      </c>
      <c r="H92" s="12">
        <f>+G92/$M$97</f>
        <v>0</v>
      </c>
      <c r="I92" s="10">
        <v>43</v>
      </c>
      <c r="J92" s="12">
        <f>+I92/$M$97</f>
        <v>5.8663028649386086E-2</v>
      </c>
      <c r="K92" s="10">
        <v>0</v>
      </c>
      <c r="L92" s="12">
        <f>+(K92/(K97+M97))</f>
        <v>0</v>
      </c>
      <c r="M92" s="80">
        <f>+E92+G92+I92+K92</f>
        <v>45</v>
      </c>
      <c r="N92" s="80"/>
    </row>
    <row r="93" spans="1:14" x14ac:dyDescent="0.25">
      <c r="A93" s="90" t="s">
        <v>86</v>
      </c>
      <c r="B93" s="90"/>
      <c r="C93" s="90"/>
      <c r="D93" s="90"/>
      <c r="E93" s="10">
        <v>11</v>
      </c>
      <c r="F93" s="12">
        <f>+E93/$M$97</f>
        <v>1.5006821282401092E-2</v>
      </c>
      <c r="G93" s="10">
        <v>3</v>
      </c>
      <c r="H93" s="12">
        <f>+G93/$M$97</f>
        <v>4.0927694406548429E-3</v>
      </c>
      <c r="I93" s="10">
        <v>358</v>
      </c>
      <c r="J93" s="12">
        <f>+I93/$M$97</f>
        <v>0.48840381991814463</v>
      </c>
      <c r="K93" s="10">
        <v>19</v>
      </c>
      <c r="L93" s="12">
        <v>0.05</v>
      </c>
      <c r="M93" s="80">
        <f>+E93+G93+I93+K93</f>
        <v>391</v>
      </c>
      <c r="N93" s="80"/>
    </row>
    <row r="94" spans="1:14" x14ac:dyDescent="0.25">
      <c r="A94" s="90" t="s">
        <v>87</v>
      </c>
      <c r="B94" s="90"/>
      <c r="C94" s="90"/>
      <c r="D94" s="90"/>
      <c r="E94" s="10">
        <v>8</v>
      </c>
      <c r="F94" s="12">
        <f>+E94/$M$97</f>
        <v>1.0914051841746248E-2</v>
      </c>
      <c r="G94" s="10">
        <v>0</v>
      </c>
      <c r="H94" s="12">
        <f>+G94/$M$97</f>
        <v>0</v>
      </c>
      <c r="I94" s="10">
        <v>167</v>
      </c>
      <c r="J94" s="12">
        <f t="shared" ref="J94:J96" si="3">+I94/$M$97</f>
        <v>0.22783083219645292</v>
      </c>
      <c r="K94" s="10">
        <v>40</v>
      </c>
      <c r="L94" s="12">
        <v>0.02</v>
      </c>
      <c r="M94" s="80">
        <f>+E94+G94+I94+K94</f>
        <v>215</v>
      </c>
      <c r="N94" s="80"/>
    </row>
    <row r="95" spans="1:14" x14ac:dyDescent="0.25">
      <c r="A95" s="90" t="s">
        <v>88</v>
      </c>
      <c r="B95" s="90"/>
      <c r="C95" s="90"/>
      <c r="D95" s="90"/>
      <c r="E95" s="10">
        <v>3</v>
      </c>
      <c r="F95" s="12">
        <f>+E95/$M$97</f>
        <v>4.0927694406548429E-3</v>
      </c>
      <c r="G95" s="10">
        <v>0</v>
      </c>
      <c r="H95" s="12">
        <f>+G95/$M$97</f>
        <v>0</v>
      </c>
      <c r="I95" s="10">
        <v>68</v>
      </c>
      <c r="J95" s="12">
        <f t="shared" si="3"/>
        <v>9.2769440654843105E-2</v>
      </c>
      <c r="K95" s="10">
        <v>11</v>
      </c>
      <c r="L95" s="12">
        <v>0.13</v>
      </c>
      <c r="M95" s="80">
        <f>+E95+G95+I95+K95</f>
        <v>82</v>
      </c>
      <c r="N95" s="80"/>
    </row>
    <row r="96" spans="1:14" x14ac:dyDescent="0.25">
      <c r="A96" s="90" t="s">
        <v>89</v>
      </c>
      <c r="B96" s="90"/>
      <c r="C96" s="90"/>
      <c r="D96" s="90"/>
      <c r="E96" s="10">
        <v>0</v>
      </c>
      <c r="F96" s="12">
        <f>+E96/$M$97</f>
        <v>0</v>
      </c>
      <c r="G96" s="10">
        <v>0</v>
      </c>
      <c r="H96" s="12">
        <f>+G96/$M$97</f>
        <v>0</v>
      </c>
      <c r="I96" s="10">
        <v>0</v>
      </c>
      <c r="J96" s="12">
        <f t="shared" si="3"/>
        <v>0</v>
      </c>
      <c r="K96" s="10"/>
      <c r="L96" s="12">
        <f>+(H13/(K97+M97))</f>
        <v>0</v>
      </c>
      <c r="M96" s="80">
        <f>+E96+G96+I96+K96</f>
        <v>0</v>
      </c>
      <c r="N96" s="80"/>
    </row>
    <row r="97" spans="1:15" x14ac:dyDescent="0.25">
      <c r="A97" s="96" t="s">
        <v>90</v>
      </c>
      <c r="B97" s="96"/>
      <c r="C97" s="96"/>
      <c r="D97" s="96"/>
      <c r="E97" s="10">
        <f>SUM(E92:E96)</f>
        <v>24</v>
      </c>
      <c r="F97" s="13">
        <f>+E97/M97</f>
        <v>3.2742155525238743E-2</v>
      </c>
      <c r="G97" s="10">
        <f>SUM(G92:G96)</f>
        <v>3</v>
      </c>
      <c r="H97" s="13">
        <f>G97/M97</f>
        <v>4.0927694406548429E-3</v>
      </c>
      <c r="I97" s="24">
        <f>SUM(I92:I96)</f>
        <v>636</v>
      </c>
      <c r="J97" s="12">
        <f>+I97/(I97+K97)</f>
        <v>0.90084985835694054</v>
      </c>
      <c r="K97" s="24">
        <f t="shared" ref="K97" si="4">SUM(K92:K96)</f>
        <v>70</v>
      </c>
      <c r="L97" s="12"/>
      <c r="M97" s="80">
        <f>SUM(M92:M96)</f>
        <v>733</v>
      </c>
      <c r="N97" s="80"/>
      <c r="O97" t="s">
        <v>146</v>
      </c>
    </row>
    <row r="98" spans="1:15" x14ac:dyDescent="0.25">
      <c r="A98" s="1"/>
      <c r="B98" s="1"/>
      <c r="C98" s="1"/>
      <c r="D98" s="1"/>
      <c r="E98" s="1"/>
      <c r="F98" s="1"/>
      <c r="G98" s="1"/>
      <c r="H98" s="1"/>
      <c r="I98" s="1"/>
      <c r="J98" s="1"/>
      <c r="K98" s="1"/>
      <c r="L98" s="1"/>
      <c r="M98" s="1"/>
      <c r="N98" s="1"/>
    </row>
    <row r="99" spans="1:15" ht="33" customHeight="1" x14ac:dyDescent="0.25">
      <c r="A99" s="94" t="s">
        <v>180</v>
      </c>
      <c r="B99" s="94"/>
      <c r="C99" s="94"/>
      <c r="D99" s="94"/>
      <c r="E99" s="94"/>
      <c r="F99" s="94"/>
      <c r="G99" s="94"/>
      <c r="H99" s="94"/>
      <c r="I99" s="94"/>
      <c r="J99" s="94"/>
      <c r="K99" s="94"/>
      <c r="L99" s="94"/>
      <c r="M99" s="94"/>
      <c r="N99" s="94"/>
    </row>
    <row r="100" spans="1:15" x14ac:dyDescent="0.25">
      <c r="A100" s="95" t="s">
        <v>91</v>
      </c>
      <c r="B100" s="95"/>
      <c r="C100" s="95"/>
      <c r="D100" s="95"/>
      <c r="E100" s="95"/>
      <c r="F100" s="95"/>
      <c r="G100" s="95"/>
      <c r="H100" s="95"/>
      <c r="I100" s="95"/>
      <c r="J100" s="95"/>
      <c r="K100" s="1"/>
      <c r="L100" s="1"/>
      <c r="M100" s="1"/>
      <c r="N100" s="1"/>
    </row>
    <row r="101" spans="1:15" x14ac:dyDescent="0.25">
      <c r="A101" s="14"/>
      <c r="B101" s="14"/>
      <c r="C101" s="14"/>
      <c r="D101" s="14"/>
      <c r="E101" s="14"/>
      <c r="F101" s="14"/>
      <c r="G101" s="14"/>
      <c r="H101" s="14"/>
      <c r="I101" s="14"/>
      <c r="J101" s="14"/>
      <c r="K101" s="1"/>
      <c r="L101" s="1"/>
      <c r="M101" s="1"/>
      <c r="N101" s="1"/>
    </row>
    <row r="102" spans="1:15" s="23" customFormat="1" x14ac:dyDescent="0.25">
      <c r="A102" s="21" t="s">
        <v>92</v>
      </c>
      <c r="B102" s="22"/>
      <c r="C102" s="22"/>
      <c r="D102" s="22"/>
      <c r="E102" s="22"/>
      <c r="F102" s="22"/>
      <c r="G102" s="22"/>
      <c r="H102" s="22"/>
      <c r="I102" s="22"/>
      <c r="J102" s="22"/>
      <c r="K102" s="22"/>
      <c r="L102" s="22"/>
      <c r="M102" s="22"/>
      <c r="N102" s="22"/>
    </row>
    <row r="103" spans="1:15" x14ac:dyDescent="0.25">
      <c r="A103" s="5"/>
      <c r="B103" s="1"/>
      <c r="C103" s="1"/>
      <c r="D103" s="1"/>
      <c r="E103" s="1"/>
      <c r="F103" s="1"/>
      <c r="G103" s="1"/>
      <c r="H103" s="1"/>
      <c r="I103" s="1"/>
      <c r="J103" s="1"/>
      <c r="K103" s="1"/>
      <c r="L103" s="1"/>
      <c r="M103" s="1"/>
      <c r="N103" s="1"/>
    </row>
    <row r="104" spans="1:15" x14ac:dyDescent="0.25">
      <c r="A104" s="5" t="s">
        <v>139</v>
      </c>
      <c r="B104" s="1"/>
      <c r="C104" s="1"/>
      <c r="D104" s="1"/>
      <c r="E104" s="1"/>
      <c r="F104" s="1"/>
      <c r="G104" s="1"/>
      <c r="H104" s="1"/>
      <c r="I104" s="1"/>
      <c r="J104" s="1"/>
      <c r="K104" s="1"/>
      <c r="L104" s="1"/>
      <c r="M104" s="1"/>
      <c r="N104" s="1"/>
    </row>
    <row r="105" spans="1:15" x14ac:dyDescent="0.25">
      <c r="A105" s="1" t="s">
        <v>179</v>
      </c>
      <c r="B105" s="1"/>
      <c r="C105" s="1"/>
      <c r="D105" s="1"/>
      <c r="E105" s="1"/>
      <c r="F105" s="1"/>
      <c r="G105" s="1"/>
      <c r="H105" s="1"/>
      <c r="I105" s="1"/>
      <c r="J105" s="1"/>
      <c r="K105" s="1"/>
      <c r="L105" s="1"/>
      <c r="M105" s="1"/>
      <c r="N105" s="1"/>
    </row>
    <row r="106" spans="1:15" x14ac:dyDescent="0.25">
      <c r="A106" s="1"/>
      <c r="B106" s="1"/>
      <c r="C106" s="1"/>
      <c r="D106" s="1"/>
      <c r="E106" s="1"/>
      <c r="F106" s="1"/>
      <c r="G106" s="1"/>
      <c r="H106" s="1"/>
      <c r="I106" s="1"/>
      <c r="J106" s="1"/>
      <c r="K106" s="1"/>
      <c r="L106" s="1"/>
      <c r="M106" s="1"/>
      <c r="N106" s="1"/>
    </row>
    <row r="107" spans="1:15" x14ac:dyDescent="0.25">
      <c r="A107" s="1" t="s">
        <v>97</v>
      </c>
      <c r="B107" s="1"/>
      <c r="C107" s="1"/>
      <c r="D107" s="1"/>
      <c r="E107" s="1"/>
      <c r="F107" s="1"/>
      <c r="G107" s="1"/>
      <c r="H107" s="1"/>
      <c r="I107" s="1"/>
      <c r="J107" s="1"/>
      <c r="K107" s="1"/>
      <c r="L107" s="1"/>
      <c r="M107" s="1"/>
      <c r="N107" s="1"/>
    </row>
    <row r="108" spans="1:15" x14ac:dyDescent="0.25">
      <c r="A108" s="92" t="s">
        <v>93</v>
      </c>
      <c r="B108" s="93" t="s">
        <v>94</v>
      </c>
      <c r="C108" s="93" t="s">
        <v>95</v>
      </c>
      <c r="D108" s="93"/>
      <c r="E108" s="93" t="s">
        <v>96</v>
      </c>
      <c r="F108" s="93"/>
      <c r="G108" s="93"/>
      <c r="H108" s="97" t="s">
        <v>98</v>
      </c>
      <c r="I108" s="97"/>
      <c r="J108" s="97"/>
      <c r="K108" s="97"/>
      <c r="L108" s="97"/>
      <c r="M108" s="97"/>
      <c r="N108" s="97"/>
    </row>
    <row r="109" spans="1:15" x14ac:dyDescent="0.25">
      <c r="A109" s="92"/>
      <c r="B109" s="93"/>
      <c r="C109" s="93"/>
      <c r="D109" s="93"/>
      <c r="E109" s="93"/>
      <c r="F109" s="93"/>
      <c r="G109" s="93"/>
      <c r="H109" s="26" t="s">
        <v>99</v>
      </c>
      <c r="I109" s="26" t="s">
        <v>100</v>
      </c>
      <c r="J109" s="26" t="s">
        <v>101</v>
      </c>
      <c r="K109" s="26" t="s">
        <v>102</v>
      </c>
      <c r="L109" s="26" t="s">
        <v>103</v>
      </c>
      <c r="M109" s="92" t="s">
        <v>104</v>
      </c>
      <c r="N109" s="92"/>
    </row>
    <row r="110" spans="1:15" x14ac:dyDescent="0.25">
      <c r="A110" s="10" t="s">
        <v>105</v>
      </c>
      <c r="B110" s="34">
        <v>37</v>
      </c>
      <c r="C110" s="98">
        <v>37</v>
      </c>
      <c r="D110" s="98"/>
      <c r="E110" s="99">
        <f>+C110/B110</f>
        <v>1</v>
      </c>
      <c r="F110" s="99"/>
      <c r="G110" s="99"/>
      <c r="H110" s="15">
        <v>53.9</v>
      </c>
      <c r="I110" s="15">
        <v>54.8</v>
      </c>
      <c r="J110" s="15">
        <v>49.2</v>
      </c>
      <c r="K110" s="15">
        <v>48.2</v>
      </c>
      <c r="L110" s="15">
        <v>44.2</v>
      </c>
      <c r="M110" s="100">
        <v>50.06</v>
      </c>
      <c r="N110" s="101"/>
    </row>
    <row r="111" spans="1:15" x14ac:dyDescent="0.25">
      <c r="A111" s="1"/>
      <c r="B111" s="1"/>
      <c r="C111" s="1"/>
      <c r="D111" s="1"/>
      <c r="E111" s="1"/>
      <c r="F111" s="1"/>
      <c r="G111" s="1"/>
      <c r="H111" s="1"/>
      <c r="I111" s="1"/>
      <c r="J111" s="1"/>
      <c r="K111" s="1"/>
      <c r="L111" s="1"/>
      <c r="M111" s="1"/>
      <c r="N111" s="1"/>
    </row>
    <row r="112" spans="1:15" ht="33.75" customHeight="1" x14ac:dyDescent="0.25">
      <c r="A112" s="102" t="s">
        <v>171</v>
      </c>
      <c r="B112" s="102"/>
      <c r="C112" s="102"/>
      <c r="D112" s="102"/>
      <c r="E112" s="102"/>
      <c r="F112" s="102"/>
      <c r="G112" s="102"/>
      <c r="H112" s="102"/>
      <c r="I112" s="102"/>
      <c r="J112" s="102"/>
      <c r="K112" s="102"/>
      <c r="L112" s="102"/>
      <c r="M112" s="102"/>
      <c r="N112" s="102"/>
    </row>
    <row r="113" spans="1:14" x14ac:dyDescent="0.25">
      <c r="A113" s="1"/>
      <c r="B113" s="1"/>
      <c r="C113" s="1"/>
      <c r="D113" s="1"/>
      <c r="E113" s="1"/>
      <c r="F113" s="1"/>
      <c r="G113" s="1"/>
      <c r="H113" s="1"/>
      <c r="I113" s="1"/>
      <c r="J113" s="1"/>
      <c r="K113" s="1"/>
      <c r="L113" s="1"/>
      <c r="M113" s="1"/>
      <c r="N113" s="1"/>
    </row>
    <row r="114" spans="1:14" ht="15.75" x14ac:dyDescent="0.25">
      <c r="A114" s="91" t="s">
        <v>106</v>
      </c>
      <c r="B114" s="91"/>
      <c r="C114" s="91"/>
      <c r="D114" s="91"/>
      <c r="E114" s="91"/>
      <c r="F114" s="91"/>
      <c r="G114" s="91"/>
      <c r="H114" s="91"/>
      <c r="I114" s="91"/>
      <c r="J114" s="91"/>
      <c r="K114" s="91"/>
      <c r="L114" s="91"/>
      <c r="M114" s="91"/>
      <c r="N114" s="91"/>
    </row>
    <row r="115" spans="1:14" x14ac:dyDescent="0.25">
      <c r="A115" s="5" t="s">
        <v>107</v>
      </c>
      <c r="B115" s="1"/>
      <c r="C115" s="1"/>
      <c r="D115" s="1"/>
      <c r="E115" s="1"/>
      <c r="F115" s="1"/>
      <c r="G115" s="1"/>
      <c r="H115" s="1"/>
      <c r="I115" s="1"/>
      <c r="J115" s="1"/>
      <c r="K115" s="1"/>
      <c r="L115" s="1"/>
      <c r="M115" s="1"/>
      <c r="N115" s="1"/>
    </row>
    <row r="116" spans="1:14" ht="22.5" customHeight="1" x14ac:dyDescent="0.25">
      <c r="A116" s="103" t="s">
        <v>108</v>
      </c>
      <c r="B116" s="104"/>
      <c r="C116" s="93" t="s">
        <v>83</v>
      </c>
      <c r="D116" s="93"/>
      <c r="E116" s="93" t="s">
        <v>109</v>
      </c>
      <c r="F116" s="93"/>
      <c r="G116" s="93" t="s">
        <v>110</v>
      </c>
      <c r="H116" s="93"/>
      <c r="I116" s="105" t="s">
        <v>17</v>
      </c>
      <c r="J116" s="106"/>
      <c r="K116" s="106"/>
      <c r="L116" s="106"/>
      <c r="M116" s="106"/>
      <c r="N116" s="107"/>
    </row>
    <row r="117" spans="1:14" s="30" customFormat="1" ht="25.5" customHeight="1" x14ac:dyDescent="0.25">
      <c r="A117" s="108" t="s">
        <v>111</v>
      </c>
      <c r="B117" s="108"/>
      <c r="C117" s="109">
        <v>733</v>
      </c>
      <c r="D117" s="109"/>
      <c r="E117" s="109">
        <v>727</v>
      </c>
      <c r="F117" s="109"/>
      <c r="G117" s="110">
        <f>+E117/C117</f>
        <v>0.99181446111869032</v>
      </c>
      <c r="H117" s="111"/>
      <c r="I117" s="112" t="s">
        <v>182</v>
      </c>
      <c r="J117" s="113"/>
      <c r="K117" s="113"/>
      <c r="L117" s="113"/>
      <c r="M117" s="113"/>
      <c r="N117" s="114"/>
    </row>
    <row r="118" spans="1:14" s="30" customFormat="1" ht="20.25" customHeight="1" x14ac:dyDescent="0.25">
      <c r="A118" s="108" t="s">
        <v>112</v>
      </c>
      <c r="B118" s="108"/>
      <c r="C118" s="109">
        <v>733</v>
      </c>
      <c r="D118" s="109"/>
      <c r="E118" s="146">
        <v>0</v>
      </c>
      <c r="F118" s="146"/>
      <c r="G118" s="110">
        <f t="shared" ref="G118" si="5">+E118/C118</f>
        <v>0</v>
      </c>
      <c r="H118" s="111"/>
      <c r="I118" s="115"/>
      <c r="J118" s="116"/>
      <c r="K118" s="116"/>
      <c r="L118" s="116"/>
      <c r="M118" s="116"/>
      <c r="N118" s="117"/>
    </row>
    <row r="119" spans="1:14" s="30" customFormat="1" ht="23.25" customHeight="1" x14ac:dyDescent="0.25">
      <c r="A119" s="108" t="s">
        <v>113</v>
      </c>
      <c r="B119" s="108"/>
      <c r="C119" s="109">
        <v>733</v>
      </c>
      <c r="D119" s="109"/>
      <c r="E119" s="109">
        <v>0</v>
      </c>
      <c r="F119" s="109"/>
      <c r="G119" s="110">
        <f>+E119/C119</f>
        <v>0</v>
      </c>
      <c r="H119" s="111"/>
      <c r="I119" s="118"/>
      <c r="J119" s="119"/>
      <c r="K119" s="119"/>
      <c r="L119" s="119"/>
      <c r="M119" s="119"/>
      <c r="N119" s="120"/>
    </row>
    <row r="120" spans="1:14" x14ac:dyDescent="0.25">
      <c r="A120" s="1"/>
      <c r="B120" s="1"/>
      <c r="C120" s="1"/>
      <c r="D120" s="1"/>
      <c r="E120" s="1"/>
      <c r="F120" s="1"/>
      <c r="G120" s="1"/>
      <c r="H120" s="1"/>
      <c r="I120" s="1"/>
      <c r="J120" s="1"/>
      <c r="K120" s="1"/>
      <c r="L120" s="1"/>
      <c r="M120" s="1"/>
      <c r="N120" s="1"/>
    </row>
    <row r="121" spans="1:14" s="23" customFormat="1" x14ac:dyDescent="0.25">
      <c r="A121" s="21" t="s">
        <v>114</v>
      </c>
      <c r="B121" s="22"/>
      <c r="C121" s="22"/>
      <c r="D121" s="22"/>
      <c r="E121" s="22"/>
      <c r="F121" s="22"/>
      <c r="G121" s="22"/>
      <c r="H121" s="22"/>
      <c r="I121" s="22"/>
      <c r="J121" s="22"/>
      <c r="K121" s="22"/>
      <c r="L121" s="22"/>
      <c r="M121" s="22"/>
      <c r="N121" s="22"/>
    </row>
    <row r="122" spans="1:14" ht="25.5" customHeight="1" x14ac:dyDescent="0.25">
      <c r="A122" s="9" t="s">
        <v>177</v>
      </c>
      <c r="B122" s="122" t="s">
        <v>115</v>
      </c>
      <c r="C122" s="122"/>
      <c r="D122" s="104"/>
      <c r="E122" s="92" t="s">
        <v>116</v>
      </c>
      <c r="F122" s="92"/>
      <c r="G122" s="92"/>
      <c r="H122" s="9" t="s">
        <v>16</v>
      </c>
      <c r="I122" s="105" t="s">
        <v>17</v>
      </c>
      <c r="J122" s="106"/>
      <c r="K122" s="106"/>
      <c r="L122" s="106"/>
      <c r="M122" s="106"/>
      <c r="N122" s="107"/>
    </row>
    <row r="123" spans="1:14" ht="38.25" customHeight="1" x14ac:dyDescent="0.25">
      <c r="A123" s="16">
        <v>733</v>
      </c>
      <c r="B123" s="100">
        <v>490</v>
      </c>
      <c r="C123" s="144"/>
      <c r="D123" s="101"/>
      <c r="E123" s="145">
        <v>300</v>
      </c>
      <c r="F123" s="145"/>
      <c r="G123" s="145"/>
      <c r="H123" s="17">
        <f>+E123/B123</f>
        <v>0.61224489795918369</v>
      </c>
      <c r="I123" s="121" t="s">
        <v>183</v>
      </c>
      <c r="J123" s="121"/>
      <c r="K123" s="121"/>
      <c r="L123" s="121"/>
      <c r="M123" s="121"/>
      <c r="N123" s="121"/>
    </row>
    <row r="124" spans="1:14" x14ac:dyDescent="0.25">
      <c r="A124" s="1"/>
      <c r="B124" s="1"/>
      <c r="C124" s="1"/>
      <c r="D124" s="1"/>
      <c r="E124" s="1"/>
      <c r="F124" s="1"/>
      <c r="G124" s="1"/>
      <c r="H124" s="1"/>
      <c r="I124" s="1"/>
      <c r="J124" s="1"/>
      <c r="K124" s="1"/>
      <c r="L124" s="1"/>
      <c r="M124" s="1"/>
      <c r="N124" s="1"/>
    </row>
    <row r="125" spans="1:14" s="23" customFormat="1" x14ac:dyDescent="0.25">
      <c r="A125" s="21" t="s">
        <v>117</v>
      </c>
      <c r="B125" s="22"/>
      <c r="C125" s="22"/>
      <c r="D125" s="22"/>
      <c r="E125" s="22"/>
      <c r="F125" s="22"/>
      <c r="G125" s="22"/>
      <c r="H125" s="22"/>
      <c r="I125" s="22"/>
      <c r="J125" s="22"/>
      <c r="K125" s="22"/>
      <c r="L125" s="22"/>
      <c r="M125" s="22"/>
      <c r="N125" s="22"/>
    </row>
    <row r="126" spans="1:14" ht="24.75" customHeight="1" x14ac:dyDescent="0.25">
      <c r="A126" s="29" t="s">
        <v>118</v>
      </c>
      <c r="B126" s="93" t="s">
        <v>119</v>
      </c>
      <c r="C126" s="93"/>
      <c r="D126" s="105" t="s">
        <v>120</v>
      </c>
      <c r="E126" s="106"/>
      <c r="F126" s="107"/>
      <c r="G126" s="93" t="s">
        <v>121</v>
      </c>
      <c r="H126" s="93"/>
      <c r="I126" s="93" t="s">
        <v>122</v>
      </c>
      <c r="J126" s="93"/>
      <c r="K126" s="105" t="s">
        <v>17</v>
      </c>
      <c r="L126" s="106"/>
      <c r="M126" s="106"/>
      <c r="N126" s="107"/>
    </row>
    <row r="127" spans="1:14" ht="76.5" customHeight="1" x14ac:dyDescent="0.25">
      <c r="A127" s="18">
        <v>733</v>
      </c>
      <c r="B127" s="109">
        <v>300</v>
      </c>
      <c r="C127" s="109"/>
      <c r="D127" s="134">
        <v>3</v>
      </c>
      <c r="E127" s="135"/>
      <c r="F127" s="136"/>
      <c r="G127" s="137">
        <v>250</v>
      </c>
      <c r="H127" s="138"/>
      <c r="I127" s="139">
        <f>+G127/A127</f>
        <v>0.34106412005457026</v>
      </c>
      <c r="J127" s="140"/>
      <c r="K127" s="141" t="s">
        <v>184</v>
      </c>
      <c r="L127" s="142"/>
      <c r="M127" s="142"/>
      <c r="N127" s="143"/>
    </row>
    <row r="128" spans="1:14" hidden="1" x14ac:dyDescent="0.25">
      <c r="A128" s="1"/>
      <c r="B128" s="1"/>
      <c r="C128" s="1"/>
      <c r="D128" s="1"/>
      <c r="E128" s="1"/>
      <c r="F128" s="1"/>
      <c r="G128" s="1"/>
      <c r="H128" s="1"/>
      <c r="I128" s="1"/>
      <c r="J128" s="1"/>
      <c r="K128" s="1"/>
      <c r="L128" s="1"/>
      <c r="M128" s="1"/>
      <c r="N128" s="1"/>
    </row>
    <row r="129" spans="1:14" ht="15" customHeight="1" x14ac:dyDescent="0.25">
      <c r="A129" s="91" t="s">
        <v>123</v>
      </c>
      <c r="B129" s="91"/>
      <c r="C129" s="91"/>
      <c r="D129" s="91"/>
      <c r="E129" s="91"/>
      <c r="F129" s="91"/>
      <c r="G129" s="91"/>
      <c r="H129" s="91"/>
      <c r="I129" s="91"/>
      <c r="J129" s="91"/>
      <c r="K129" s="91"/>
      <c r="L129" s="91"/>
      <c r="M129" s="91"/>
      <c r="N129" s="91"/>
    </row>
    <row r="130" spans="1:14" hidden="1" x14ac:dyDescent="0.25">
      <c r="A130" s="1"/>
      <c r="B130" s="1"/>
      <c r="C130" s="1"/>
      <c r="D130" s="1"/>
      <c r="E130" s="1"/>
      <c r="F130" s="1"/>
      <c r="G130" s="1"/>
      <c r="H130" s="1"/>
      <c r="I130" s="1"/>
      <c r="J130" s="1"/>
      <c r="K130" s="1"/>
      <c r="L130" s="1"/>
      <c r="M130" s="1"/>
      <c r="N130" s="1"/>
    </row>
    <row r="131" spans="1:14" s="23" customFormat="1" x14ac:dyDescent="0.25">
      <c r="A131" s="21" t="s">
        <v>124</v>
      </c>
      <c r="B131" s="22"/>
      <c r="C131" s="22"/>
      <c r="D131" s="22"/>
      <c r="E131" s="22"/>
      <c r="F131" s="22"/>
      <c r="G131" s="22"/>
      <c r="H131" s="22"/>
      <c r="I131" s="22"/>
      <c r="J131" s="22"/>
      <c r="K131" s="22"/>
      <c r="L131" s="22"/>
      <c r="M131" s="22"/>
      <c r="N131" s="22"/>
    </row>
    <row r="132" spans="1:14" ht="23.25" customHeight="1" x14ac:dyDescent="0.25">
      <c r="A132" s="11" t="s">
        <v>125</v>
      </c>
      <c r="B132" s="93" t="s">
        <v>126</v>
      </c>
      <c r="C132" s="93"/>
      <c r="D132" s="93"/>
      <c r="E132" s="11" t="s">
        <v>16</v>
      </c>
      <c r="F132" s="105" t="s">
        <v>17</v>
      </c>
      <c r="G132" s="106"/>
      <c r="H132" s="106"/>
      <c r="I132" s="106"/>
      <c r="J132" s="106"/>
      <c r="K132" s="106"/>
      <c r="L132" s="106"/>
      <c r="M132" s="106"/>
      <c r="N132" s="107"/>
    </row>
    <row r="133" spans="1:14" ht="86.25" customHeight="1" x14ac:dyDescent="0.25">
      <c r="A133" s="19">
        <v>733</v>
      </c>
      <c r="B133" s="109">
        <v>6</v>
      </c>
      <c r="C133" s="109"/>
      <c r="D133" s="109"/>
      <c r="E133" s="35">
        <f>+B133/A133</f>
        <v>8.1855388813096858E-3</v>
      </c>
      <c r="F133" s="131" t="s">
        <v>185</v>
      </c>
      <c r="G133" s="132"/>
      <c r="H133" s="132"/>
      <c r="I133" s="132"/>
      <c r="J133" s="132"/>
      <c r="K133" s="132"/>
      <c r="L133" s="132"/>
      <c r="M133" s="132"/>
      <c r="N133" s="133"/>
    </row>
    <row r="134" spans="1:14" x14ac:dyDescent="0.25">
      <c r="A134" s="124" t="s">
        <v>127</v>
      </c>
      <c r="B134" s="124"/>
      <c r="C134" s="124"/>
      <c r="D134" s="124"/>
      <c r="E134" s="124"/>
      <c r="F134" s="124"/>
      <c r="G134" s="124"/>
      <c r="H134" s="124"/>
      <c r="I134" s="124"/>
      <c r="J134" s="124"/>
      <c r="K134" s="124"/>
      <c r="L134" s="124"/>
      <c r="M134" s="124"/>
      <c r="N134" s="124"/>
    </row>
    <row r="135" spans="1:14" s="23" customFormat="1" ht="7.5" customHeight="1" x14ac:dyDescent="0.25">
      <c r="A135" s="125"/>
      <c r="B135" s="125"/>
      <c r="C135" s="125"/>
      <c r="D135" s="125"/>
      <c r="E135" s="125"/>
      <c r="F135" s="125"/>
      <c r="G135" s="125"/>
      <c r="H135" s="125"/>
      <c r="I135" s="125"/>
      <c r="J135" s="125"/>
      <c r="K135" s="125"/>
      <c r="L135" s="125"/>
      <c r="M135" s="125"/>
      <c r="N135" s="125"/>
    </row>
    <row r="136" spans="1:14" ht="18.75" customHeight="1" x14ac:dyDescent="0.25">
      <c r="A136" s="11" t="s">
        <v>128</v>
      </c>
      <c r="B136" s="93" t="s">
        <v>129</v>
      </c>
      <c r="C136" s="93"/>
      <c r="D136" s="93"/>
      <c r="E136" s="11" t="s">
        <v>16</v>
      </c>
      <c r="F136" s="105" t="s">
        <v>17</v>
      </c>
      <c r="G136" s="106"/>
      <c r="H136" s="106"/>
      <c r="I136" s="106"/>
      <c r="J136" s="106"/>
      <c r="K136" s="106"/>
      <c r="L136" s="106"/>
      <c r="M136" s="106"/>
      <c r="N136" s="107"/>
    </row>
    <row r="137" spans="1:14" x14ac:dyDescent="0.25">
      <c r="A137" s="19" t="s">
        <v>130</v>
      </c>
      <c r="B137" s="109">
        <v>42</v>
      </c>
      <c r="C137" s="109"/>
      <c r="D137" s="109"/>
      <c r="E137" s="35">
        <v>1</v>
      </c>
      <c r="F137" s="126" t="s">
        <v>145</v>
      </c>
      <c r="G137" s="127"/>
      <c r="H137" s="127"/>
      <c r="I137" s="127"/>
      <c r="J137" s="127"/>
      <c r="K137" s="127"/>
      <c r="L137" s="127"/>
      <c r="M137" s="127"/>
      <c r="N137" s="128"/>
    </row>
    <row r="138" spans="1:14" ht="0.75" customHeight="1" x14ac:dyDescent="0.25">
      <c r="A138" s="1"/>
      <c r="B138" s="1"/>
      <c r="C138" s="1"/>
      <c r="D138" s="1"/>
      <c r="E138" s="1"/>
      <c r="F138" s="1"/>
      <c r="G138" s="1"/>
      <c r="H138" s="1"/>
      <c r="I138" s="1"/>
      <c r="J138" s="1"/>
      <c r="K138" s="1"/>
      <c r="L138" s="1"/>
      <c r="M138" s="1"/>
      <c r="N138" s="1"/>
    </row>
    <row r="139" spans="1:14" s="23" customFormat="1" ht="15.75" customHeight="1" x14ac:dyDescent="0.25">
      <c r="A139" s="129" t="s">
        <v>131</v>
      </c>
      <c r="B139" s="129"/>
      <c r="C139" s="129"/>
      <c r="D139" s="129"/>
      <c r="E139" s="129"/>
      <c r="F139" s="129"/>
      <c r="G139" s="129"/>
      <c r="H139" s="129"/>
      <c r="I139" s="129"/>
      <c r="J139" s="129"/>
      <c r="K139" s="129"/>
      <c r="L139" s="129"/>
      <c r="M139" s="129"/>
      <c r="N139" s="129"/>
    </row>
    <row r="140" spans="1:14" x14ac:dyDescent="0.25">
      <c r="A140" s="130" t="s">
        <v>186</v>
      </c>
      <c r="B140" s="130"/>
      <c r="C140" s="130"/>
      <c r="D140" s="130"/>
      <c r="E140" s="130"/>
      <c r="F140" s="130"/>
      <c r="G140" s="130"/>
      <c r="H140" s="130"/>
      <c r="I140" s="130"/>
      <c r="J140" s="130"/>
      <c r="K140" s="130"/>
      <c r="L140" s="130"/>
      <c r="M140" s="130"/>
      <c r="N140" s="130"/>
    </row>
    <row r="141" spans="1:14" x14ac:dyDescent="0.25">
      <c r="A141" s="130"/>
      <c r="B141" s="130"/>
      <c r="C141" s="130"/>
      <c r="D141" s="130"/>
      <c r="E141" s="130"/>
      <c r="F141" s="130"/>
      <c r="G141" s="130"/>
      <c r="H141" s="130"/>
      <c r="I141" s="130"/>
      <c r="J141" s="130"/>
      <c r="K141" s="130"/>
      <c r="L141" s="130"/>
      <c r="M141" s="130"/>
      <c r="N141" s="130"/>
    </row>
    <row r="142" spans="1:14" x14ac:dyDescent="0.25">
      <c r="A142" s="130"/>
      <c r="B142" s="130"/>
      <c r="C142" s="130"/>
      <c r="D142" s="130"/>
      <c r="E142" s="130"/>
      <c r="F142" s="130"/>
      <c r="G142" s="130"/>
      <c r="H142" s="130"/>
      <c r="I142" s="130"/>
      <c r="J142" s="130"/>
      <c r="K142" s="130"/>
      <c r="L142" s="130"/>
      <c r="M142" s="130"/>
      <c r="N142" s="130"/>
    </row>
    <row r="143" spans="1:14" x14ac:dyDescent="0.25">
      <c r="A143" s="130"/>
      <c r="B143" s="130"/>
      <c r="C143" s="130"/>
      <c r="D143" s="130"/>
      <c r="E143" s="130"/>
      <c r="F143" s="130"/>
      <c r="G143" s="130"/>
      <c r="H143" s="130"/>
      <c r="I143" s="130"/>
      <c r="J143" s="130"/>
      <c r="K143" s="130"/>
      <c r="L143" s="130"/>
      <c r="M143" s="130"/>
      <c r="N143" s="130"/>
    </row>
    <row r="144" spans="1:14" x14ac:dyDescent="0.25">
      <c r="A144" s="130"/>
      <c r="B144" s="130"/>
      <c r="C144" s="130"/>
      <c r="D144" s="130"/>
      <c r="E144" s="130"/>
      <c r="F144" s="130"/>
      <c r="G144" s="130"/>
      <c r="H144" s="130"/>
      <c r="I144" s="130"/>
      <c r="J144" s="130"/>
      <c r="K144" s="130"/>
      <c r="L144" s="130"/>
      <c r="M144" s="130"/>
      <c r="N144" s="130"/>
    </row>
    <row r="145" spans="1:14" x14ac:dyDescent="0.25">
      <c r="A145" s="130"/>
      <c r="B145" s="130"/>
      <c r="C145" s="130"/>
      <c r="D145" s="130"/>
      <c r="E145" s="130"/>
      <c r="F145" s="130"/>
      <c r="G145" s="130"/>
      <c r="H145" s="130"/>
      <c r="I145" s="130"/>
      <c r="J145" s="130"/>
      <c r="K145" s="130"/>
      <c r="L145" s="130"/>
      <c r="M145" s="130"/>
      <c r="N145" s="130"/>
    </row>
    <row r="146" spans="1:14" x14ac:dyDescent="0.25">
      <c r="A146" s="130"/>
      <c r="B146" s="130"/>
      <c r="C146" s="130"/>
      <c r="D146" s="130"/>
      <c r="E146" s="130"/>
      <c r="F146" s="130"/>
      <c r="G146" s="130"/>
      <c r="H146" s="130"/>
      <c r="I146" s="130"/>
      <c r="J146" s="130"/>
      <c r="K146" s="130"/>
      <c r="L146" s="130"/>
      <c r="M146" s="130"/>
      <c r="N146" s="130"/>
    </row>
    <row r="147" spans="1:14" x14ac:dyDescent="0.25">
      <c r="A147" s="130"/>
      <c r="B147" s="130"/>
      <c r="C147" s="130"/>
      <c r="D147" s="130"/>
      <c r="E147" s="130"/>
      <c r="F147" s="130"/>
      <c r="G147" s="130"/>
      <c r="H147" s="130"/>
      <c r="I147" s="130"/>
      <c r="J147" s="130"/>
      <c r="K147" s="130"/>
      <c r="L147" s="130"/>
      <c r="M147" s="130"/>
      <c r="N147" s="130"/>
    </row>
    <row r="148" spans="1:14" ht="1.5" customHeight="1" x14ac:dyDescent="0.25">
      <c r="A148" s="130"/>
      <c r="B148" s="130"/>
      <c r="C148" s="130"/>
      <c r="D148" s="130"/>
      <c r="E148" s="130"/>
      <c r="F148" s="130"/>
      <c r="G148" s="130"/>
      <c r="H148" s="130"/>
      <c r="I148" s="130"/>
      <c r="J148" s="130"/>
      <c r="K148" s="130"/>
      <c r="L148" s="130"/>
      <c r="M148" s="130"/>
      <c r="N148" s="130"/>
    </row>
    <row r="149" spans="1:14" ht="6" hidden="1" customHeight="1" x14ac:dyDescent="0.25">
      <c r="A149" s="130"/>
      <c r="B149" s="130"/>
      <c r="C149" s="130"/>
      <c r="D149" s="130"/>
      <c r="E149" s="130"/>
      <c r="F149" s="130"/>
      <c r="G149" s="130"/>
      <c r="H149" s="130"/>
      <c r="I149" s="130"/>
      <c r="J149" s="130"/>
      <c r="K149" s="130"/>
      <c r="L149" s="130"/>
      <c r="M149" s="130"/>
      <c r="N149" s="130"/>
    </row>
    <row r="150" spans="1:14" hidden="1" x14ac:dyDescent="0.25">
      <c r="A150" s="130"/>
      <c r="B150" s="130"/>
      <c r="C150" s="130"/>
      <c r="D150" s="130"/>
      <c r="E150" s="130"/>
      <c r="F150" s="130"/>
      <c r="G150" s="130"/>
      <c r="H150" s="130"/>
      <c r="I150" s="130"/>
      <c r="J150" s="130"/>
      <c r="K150" s="130"/>
      <c r="L150" s="130"/>
      <c r="M150" s="130"/>
      <c r="N150" s="130"/>
    </row>
    <row r="151" spans="1:14" hidden="1" x14ac:dyDescent="0.25">
      <c r="A151" s="130"/>
      <c r="B151" s="130"/>
      <c r="C151" s="130"/>
      <c r="D151" s="130"/>
      <c r="E151" s="130"/>
      <c r="F151" s="130"/>
      <c r="G151" s="130"/>
      <c r="H151" s="130"/>
      <c r="I151" s="130"/>
      <c r="J151" s="130"/>
      <c r="K151" s="130"/>
      <c r="L151" s="130"/>
      <c r="M151" s="130"/>
      <c r="N151" s="130"/>
    </row>
    <row r="152" spans="1:14" hidden="1" x14ac:dyDescent="0.25">
      <c r="A152" s="130"/>
      <c r="B152" s="130"/>
      <c r="C152" s="130"/>
      <c r="D152" s="130"/>
      <c r="E152" s="130"/>
      <c r="F152" s="130"/>
      <c r="G152" s="130"/>
      <c r="H152" s="130"/>
      <c r="I152" s="130"/>
      <c r="J152" s="130"/>
      <c r="K152" s="130"/>
      <c r="L152" s="130"/>
      <c r="M152" s="130"/>
      <c r="N152" s="130"/>
    </row>
    <row r="153" spans="1:14" hidden="1" x14ac:dyDescent="0.25">
      <c r="A153" s="130"/>
      <c r="B153" s="130"/>
      <c r="C153" s="130"/>
      <c r="D153" s="130"/>
      <c r="E153" s="130"/>
      <c r="F153" s="130"/>
      <c r="G153" s="130"/>
      <c r="H153" s="130"/>
      <c r="I153" s="130"/>
      <c r="J153" s="130"/>
      <c r="K153" s="130"/>
      <c r="L153" s="130"/>
      <c r="M153" s="130"/>
      <c r="N153" s="130"/>
    </row>
    <row r="154" spans="1:14" x14ac:dyDescent="0.25">
      <c r="A154" s="1"/>
      <c r="B154" s="1"/>
      <c r="C154" s="1"/>
      <c r="D154" s="1"/>
      <c r="E154" s="1"/>
      <c r="F154" s="1"/>
      <c r="G154" s="1"/>
      <c r="H154" s="1"/>
      <c r="I154" s="1"/>
      <c r="J154" s="1"/>
      <c r="K154" s="1"/>
      <c r="L154" s="1"/>
      <c r="M154" s="1"/>
      <c r="N154" s="1"/>
    </row>
    <row r="155" spans="1:14" ht="15.75" x14ac:dyDescent="0.25">
      <c r="A155" s="43" t="s">
        <v>132</v>
      </c>
      <c r="B155" s="43"/>
      <c r="C155" s="43"/>
      <c r="D155" s="43"/>
      <c r="E155" s="43"/>
      <c r="F155" s="43"/>
      <c r="G155" s="43"/>
      <c r="H155" s="43"/>
      <c r="I155" s="43"/>
      <c r="J155" s="43"/>
      <c r="K155" s="43"/>
      <c r="L155" s="43"/>
      <c r="M155" s="43"/>
      <c r="N155" s="43"/>
    </row>
    <row r="156" spans="1:14" ht="15.75" x14ac:dyDescent="0.25">
      <c r="A156" s="20"/>
      <c r="B156" s="20"/>
      <c r="C156" s="20"/>
      <c r="D156" s="20"/>
      <c r="E156" s="20"/>
      <c r="F156" s="20"/>
      <c r="G156" s="20"/>
      <c r="H156" s="20"/>
      <c r="I156" s="20"/>
      <c r="J156" s="20"/>
      <c r="K156" s="20"/>
      <c r="L156" s="20"/>
      <c r="M156" s="20"/>
      <c r="N156" s="20"/>
    </row>
    <row r="157" spans="1:14" x14ac:dyDescent="0.25">
      <c r="A157" s="1" t="s">
        <v>133</v>
      </c>
      <c r="B157" s="1"/>
      <c r="C157" s="1"/>
      <c r="D157" s="97" t="s">
        <v>134</v>
      </c>
      <c r="E157" s="97"/>
      <c r="F157" s="97"/>
      <c r="G157" s="97"/>
      <c r="H157" s="97"/>
      <c r="I157" s="97"/>
      <c r="J157" s="97"/>
      <c r="K157" s="97"/>
      <c r="L157" s="97"/>
      <c r="M157" s="97"/>
      <c r="N157" s="97"/>
    </row>
    <row r="158" spans="1:14" x14ac:dyDescent="0.25">
      <c r="A158" s="1"/>
      <c r="B158" s="1"/>
      <c r="C158" s="1"/>
      <c r="D158" s="1"/>
      <c r="E158" s="1"/>
      <c r="F158" s="1"/>
      <c r="G158" s="1"/>
      <c r="H158" s="1"/>
      <c r="I158" s="1"/>
      <c r="J158" s="1"/>
      <c r="K158" s="1"/>
      <c r="L158" s="1"/>
      <c r="M158" s="1"/>
      <c r="N158" s="1"/>
    </row>
    <row r="159" spans="1:14" ht="35.25" customHeight="1" x14ac:dyDescent="0.25">
      <c r="A159" s="1" t="s">
        <v>135</v>
      </c>
      <c r="B159" s="1"/>
      <c r="C159" s="1"/>
      <c r="D159" s="80"/>
      <c r="E159" s="80"/>
      <c r="F159" s="80"/>
      <c r="G159" s="80"/>
      <c r="H159" s="80"/>
      <c r="I159" s="80"/>
      <c r="J159" s="80"/>
      <c r="K159" s="80"/>
      <c r="L159" s="80"/>
      <c r="M159" s="80"/>
      <c r="N159" s="80"/>
    </row>
    <row r="160" spans="1:14" x14ac:dyDescent="0.25">
      <c r="A160" s="1"/>
      <c r="B160" s="1"/>
      <c r="C160" s="1"/>
      <c r="D160" s="1"/>
      <c r="E160" s="1"/>
      <c r="F160" s="1"/>
      <c r="G160" s="1"/>
      <c r="H160" s="1"/>
      <c r="I160" s="1"/>
      <c r="J160" s="1"/>
      <c r="K160" s="1"/>
      <c r="L160" s="1"/>
      <c r="M160" s="1"/>
      <c r="N160" s="1"/>
    </row>
    <row r="161" spans="1:14" x14ac:dyDescent="0.25">
      <c r="A161" s="1" t="s">
        <v>136</v>
      </c>
      <c r="B161" s="1"/>
      <c r="C161" s="1"/>
      <c r="D161" s="97" t="s">
        <v>178</v>
      </c>
      <c r="E161" s="97"/>
      <c r="F161" s="97"/>
      <c r="G161" s="97"/>
      <c r="H161" s="97"/>
      <c r="I161" s="97"/>
      <c r="J161" s="97"/>
      <c r="K161" s="97"/>
      <c r="L161" s="97"/>
      <c r="M161" s="97"/>
      <c r="N161" s="97"/>
    </row>
    <row r="162" spans="1:14" x14ac:dyDescent="0.25">
      <c r="A162" s="1"/>
      <c r="B162" s="1"/>
      <c r="C162" s="1"/>
      <c r="D162" s="1"/>
      <c r="E162" s="1"/>
      <c r="F162" s="1"/>
      <c r="G162" s="1"/>
      <c r="H162" s="1"/>
      <c r="I162" s="1"/>
      <c r="J162" s="1"/>
      <c r="K162" s="1"/>
      <c r="L162" s="1"/>
      <c r="M162" s="1"/>
      <c r="N162" s="1"/>
    </row>
    <row r="163" spans="1:14" x14ac:dyDescent="0.25">
      <c r="A163" s="1"/>
      <c r="B163" s="1"/>
      <c r="C163" s="1"/>
      <c r="D163" s="1"/>
      <c r="E163" s="1"/>
      <c r="F163" s="1"/>
      <c r="G163" s="1"/>
      <c r="H163" s="1"/>
      <c r="I163" s="1"/>
      <c r="J163" s="1"/>
      <c r="K163" s="1"/>
      <c r="L163" s="1"/>
      <c r="M163" s="1"/>
      <c r="N163" s="1"/>
    </row>
    <row r="164" spans="1:14" x14ac:dyDescent="0.25">
      <c r="A164" s="1"/>
      <c r="B164" s="1"/>
      <c r="C164" s="1"/>
      <c r="D164" s="1"/>
      <c r="E164" s="1"/>
      <c r="F164" s="1"/>
      <c r="G164" s="1"/>
      <c r="H164" s="1"/>
      <c r="I164" s="1"/>
      <c r="J164" s="1"/>
      <c r="K164" s="1"/>
      <c r="L164" s="1"/>
      <c r="M164" s="1"/>
      <c r="N164" s="1"/>
    </row>
    <row r="165" spans="1:14" x14ac:dyDescent="0.25">
      <c r="A165" s="1"/>
      <c r="B165" s="1"/>
      <c r="C165" s="1"/>
      <c r="D165" s="1"/>
      <c r="E165" s="1"/>
      <c r="F165" s="1"/>
      <c r="G165" s="1"/>
      <c r="H165" s="1"/>
      <c r="I165" s="1"/>
      <c r="J165" s="1"/>
      <c r="K165" s="1"/>
      <c r="L165" s="1"/>
      <c r="M165" s="1"/>
      <c r="N165" s="1"/>
    </row>
  </sheetData>
  <mergeCells count="240">
    <mergeCell ref="B132:D132"/>
    <mergeCell ref="F132:N132"/>
    <mergeCell ref="B133:D133"/>
    <mergeCell ref="F133:N133"/>
    <mergeCell ref="B136:D136"/>
    <mergeCell ref="F136:N136"/>
    <mergeCell ref="B127:C127"/>
    <mergeCell ref="D127:F127"/>
    <mergeCell ref="G127:H127"/>
    <mergeCell ref="I127:J127"/>
    <mergeCell ref="K127:N127"/>
    <mergeCell ref="A129:N129"/>
    <mergeCell ref="A134:N135"/>
    <mergeCell ref="D159:N159"/>
    <mergeCell ref="D161:N161"/>
    <mergeCell ref="B137:D137"/>
    <mergeCell ref="F137:N137"/>
    <mergeCell ref="A139:N139"/>
    <mergeCell ref="A140:N153"/>
    <mergeCell ref="A155:N155"/>
    <mergeCell ref="D157:N157"/>
    <mergeCell ref="I123:N123"/>
    <mergeCell ref="B126:C126"/>
    <mergeCell ref="D126:F126"/>
    <mergeCell ref="G126:H126"/>
    <mergeCell ref="I126:J126"/>
    <mergeCell ref="K126:N126"/>
    <mergeCell ref="C119:D119"/>
    <mergeCell ref="E119:F119"/>
    <mergeCell ref="G119:H119"/>
    <mergeCell ref="B122:D122"/>
    <mergeCell ref="E122:G122"/>
    <mergeCell ref="I122:N122"/>
    <mergeCell ref="B123:D123"/>
    <mergeCell ref="E123:G123"/>
    <mergeCell ref="A117:B117"/>
    <mergeCell ref="C117:D117"/>
    <mergeCell ref="E117:F117"/>
    <mergeCell ref="G117:H117"/>
    <mergeCell ref="I117:N119"/>
    <mergeCell ref="A118:B118"/>
    <mergeCell ref="C118:D118"/>
    <mergeCell ref="E118:F118"/>
    <mergeCell ref="G118:H118"/>
    <mergeCell ref="A119:B119"/>
    <mergeCell ref="C110:D110"/>
    <mergeCell ref="E110:G110"/>
    <mergeCell ref="M110:N110"/>
    <mergeCell ref="A112:N112"/>
    <mergeCell ref="A114:N114"/>
    <mergeCell ref="A116:B116"/>
    <mergeCell ref="C116:D116"/>
    <mergeCell ref="E116:F116"/>
    <mergeCell ref="G116:H116"/>
    <mergeCell ref="I116:N116"/>
    <mergeCell ref="A99:N99"/>
    <mergeCell ref="A100:J100"/>
    <mergeCell ref="A95:D95"/>
    <mergeCell ref="M95:N95"/>
    <mergeCell ref="A96:D96"/>
    <mergeCell ref="M96:N96"/>
    <mergeCell ref="A97:D97"/>
    <mergeCell ref="M97:N97"/>
    <mergeCell ref="A108:A109"/>
    <mergeCell ref="B108:B109"/>
    <mergeCell ref="C108:D109"/>
    <mergeCell ref="E108:G109"/>
    <mergeCell ref="H108:N108"/>
    <mergeCell ref="M109:N109"/>
    <mergeCell ref="A92:D92"/>
    <mergeCell ref="M92:N92"/>
    <mergeCell ref="A93:D93"/>
    <mergeCell ref="M93:N93"/>
    <mergeCell ref="A94:D94"/>
    <mergeCell ref="M94:N94"/>
    <mergeCell ref="G85:H85"/>
    <mergeCell ref="A86:F86"/>
    <mergeCell ref="G86:H86"/>
    <mergeCell ref="A88:N88"/>
    <mergeCell ref="A90:D91"/>
    <mergeCell ref="E90:F90"/>
    <mergeCell ref="G90:H90"/>
    <mergeCell ref="I90:J90"/>
    <mergeCell ref="K90:L90"/>
    <mergeCell ref="M90:N91"/>
    <mergeCell ref="B81:D81"/>
    <mergeCell ref="E81:F81"/>
    <mergeCell ref="G81:H81"/>
    <mergeCell ref="I81:N86"/>
    <mergeCell ref="B82:D82"/>
    <mergeCell ref="E82:F82"/>
    <mergeCell ref="G82:H82"/>
    <mergeCell ref="A84:F84"/>
    <mergeCell ref="G84:H84"/>
    <mergeCell ref="A85:F85"/>
    <mergeCell ref="B83:D83"/>
    <mergeCell ref="E83:F83"/>
    <mergeCell ref="G83:H83"/>
    <mergeCell ref="B62:F62"/>
    <mergeCell ref="G62:H62"/>
    <mergeCell ref="I62:J62"/>
    <mergeCell ref="B80:D80"/>
    <mergeCell ref="E80:F80"/>
    <mergeCell ref="G80:H80"/>
    <mergeCell ref="I80:N80"/>
    <mergeCell ref="G71:H71"/>
    <mergeCell ref="I71:J71"/>
    <mergeCell ref="A75:B75"/>
    <mergeCell ref="C75:D75"/>
    <mergeCell ref="E75:F75"/>
    <mergeCell ref="G75:N75"/>
    <mergeCell ref="A76:B76"/>
    <mergeCell ref="C76:D76"/>
    <mergeCell ref="E76:F76"/>
    <mergeCell ref="G76:N76"/>
    <mergeCell ref="K43:N70"/>
    <mergeCell ref="B63:F63"/>
    <mergeCell ref="G63:H63"/>
    <mergeCell ref="I63:J63"/>
    <mergeCell ref="B55:F55"/>
    <mergeCell ref="G55:H55"/>
    <mergeCell ref="I55:J55"/>
    <mergeCell ref="B56:F56"/>
    <mergeCell ref="G56:H56"/>
    <mergeCell ref="I56:J56"/>
    <mergeCell ref="B59:F59"/>
    <mergeCell ref="G59:H59"/>
    <mergeCell ref="I59:J59"/>
    <mergeCell ref="B57:F57"/>
    <mergeCell ref="G57:H57"/>
    <mergeCell ref="I57:J57"/>
    <mergeCell ref="B58:F58"/>
    <mergeCell ref="G58:H58"/>
    <mergeCell ref="I58:J58"/>
    <mergeCell ref="B60:F60"/>
    <mergeCell ref="G60:H60"/>
    <mergeCell ref="I60:J60"/>
    <mergeCell ref="B61:F61"/>
    <mergeCell ref="G61:H61"/>
    <mergeCell ref="I61:J61"/>
    <mergeCell ref="I47:J47"/>
    <mergeCell ref="B48:F48"/>
    <mergeCell ref="G48:H48"/>
    <mergeCell ref="I48:J48"/>
    <mergeCell ref="B53:F53"/>
    <mergeCell ref="G53:H53"/>
    <mergeCell ref="I53:J53"/>
    <mergeCell ref="B54:F54"/>
    <mergeCell ref="B51:F51"/>
    <mergeCell ref="G51:H51"/>
    <mergeCell ref="I51:J51"/>
    <mergeCell ref="B52:F52"/>
    <mergeCell ref="G52:H52"/>
    <mergeCell ref="I52:J52"/>
    <mergeCell ref="G54:H54"/>
    <mergeCell ref="I54:J54"/>
    <mergeCell ref="B49:F49"/>
    <mergeCell ref="G49:H49"/>
    <mergeCell ref="B46:F46"/>
    <mergeCell ref="G46:H46"/>
    <mergeCell ref="I46:J46"/>
    <mergeCell ref="I41:J42"/>
    <mergeCell ref="K41:N42"/>
    <mergeCell ref="B42:F42"/>
    <mergeCell ref="B43:F43"/>
    <mergeCell ref="G43:H43"/>
    <mergeCell ref="I43:J43"/>
    <mergeCell ref="B44:F44"/>
    <mergeCell ref="G44:H44"/>
    <mergeCell ref="I44:J44"/>
    <mergeCell ref="D36:E36"/>
    <mergeCell ref="F36:G36"/>
    <mergeCell ref="D37:E37"/>
    <mergeCell ref="F37:G37"/>
    <mergeCell ref="A41:F41"/>
    <mergeCell ref="G41:H42"/>
    <mergeCell ref="B45:F45"/>
    <mergeCell ref="G45:H45"/>
    <mergeCell ref="I45:J45"/>
    <mergeCell ref="D34:E34"/>
    <mergeCell ref="F34:G34"/>
    <mergeCell ref="A35:C35"/>
    <mergeCell ref="D35:E35"/>
    <mergeCell ref="F35:G35"/>
    <mergeCell ref="H31:N37"/>
    <mergeCell ref="G66:H66"/>
    <mergeCell ref="I66:J66"/>
    <mergeCell ref="A31:C31"/>
    <mergeCell ref="D31:E31"/>
    <mergeCell ref="F31:G31"/>
    <mergeCell ref="A32:C32"/>
    <mergeCell ref="D32:E32"/>
    <mergeCell ref="F32:G32"/>
    <mergeCell ref="A33:C33"/>
    <mergeCell ref="D33:E33"/>
    <mergeCell ref="F33:G33"/>
    <mergeCell ref="I49:J49"/>
    <mergeCell ref="B50:F50"/>
    <mergeCell ref="G50:H50"/>
    <mergeCell ref="I50:J50"/>
    <mergeCell ref="B47:F47"/>
    <mergeCell ref="G47:H47"/>
    <mergeCell ref="A36:C36"/>
    <mergeCell ref="A9:N9"/>
    <mergeCell ref="K19:N19"/>
    <mergeCell ref="A30:C30"/>
    <mergeCell ref="D30:E30"/>
    <mergeCell ref="F30:G30"/>
    <mergeCell ref="H30:N30"/>
    <mergeCell ref="A2:N2"/>
    <mergeCell ref="A3:N3"/>
    <mergeCell ref="A4:N4"/>
    <mergeCell ref="A5:N5"/>
    <mergeCell ref="A6:N6"/>
    <mergeCell ref="A7:N7"/>
    <mergeCell ref="D21:N21"/>
    <mergeCell ref="G70:H70"/>
    <mergeCell ref="I70:J70"/>
    <mergeCell ref="B70:F70"/>
    <mergeCell ref="A71:F71"/>
    <mergeCell ref="A26:N26"/>
    <mergeCell ref="A11:N11"/>
    <mergeCell ref="A37:C37"/>
    <mergeCell ref="B67:F67"/>
    <mergeCell ref="G67:H67"/>
    <mergeCell ref="I67:J67"/>
    <mergeCell ref="B68:F68"/>
    <mergeCell ref="G68:H68"/>
    <mergeCell ref="I68:J68"/>
    <mergeCell ref="B69:F69"/>
    <mergeCell ref="G69:H69"/>
    <mergeCell ref="I69:J69"/>
    <mergeCell ref="B64:F64"/>
    <mergeCell ref="G64:H64"/>
    <mergeCell ref="I64:J64"/>
    <mergeCell ref="B65:F65"/>
    <mergeCell ref="G65:H65"/>
    <mergeCell ref="I65:J65"/>
    <mergeCell ref="B66:F66"/>
    <mergeCell ref="A34:C34"/>
  </mergeCells>
  <pageMargins left="0.5" right="0.57999999999999996"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dc:creator>
  <cp:lastModifiedBy>IEMA</cp:lastModifiedBy>
  <cp:lastPrinted>2021-02-24T15:08:25Z</cp:lastPrinted>
  <dcterms:created xsi:type="dcterms:W3CDTF">2019-02-11T23:47:15Z</dcterms:created>
  <dcterms:modified xsi:type="dcterms:W3CDTF">2021-03-10T20:45:59Z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96 96 1280 1024</vt:lpwstr>
  </property>
</Properties>
</file>